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s.irbe\Desktop\"/>
    </mc:Choice>
  </mc:AlternateContent>
  <bookViews>
    <workbookView xWindow="0" yWindow="0" windowWidth="765" windowHeight="0"/>
  </bookViews>
  <sheets>
    <sheet name="Aprēķins" sheetId="1" r:id="rId1"/>
    <sheet name="Izvēlne" sheetId="2" state="hidden" r:id="rId2"/>
  </sheets>
  <definedNames>
    <definedName name="_xlnm.Print_Area" localSheetId="0">Aprēķins!$A$1:$I$60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1" l="1"/>
  <c r="H59" i="1"/>
  <c r="H58" i="1"/>
  <c r="E14" i="1" l="1"/>
  <c r="F36" i="1" l="1"/>
  <c r="F37" i="1"/>
  <c r="F38" i="1"/>
  <c r="F39" i="1"/>
  <c r="F40" i="1"/>
  <c r="F41" i="1"/>
  <c r="F42" i="1"/>
  <c r="F35" i="1"/>
  <c r="C43" i="1" l="1"/>
  <c r="G59" i="1"/>
  <c r="G60" i="1"/>
  <c r="G58" i="1"/>
  <c r="D46" i="1"/>
  <c r="C25" i="1"/>
  <c r="E27" i="1" s="1"/>
  <c r="C18" i="1"/>
  <c r="D21" i="1" s="1"/>
  <c r="C27" i="1" l="1"/>
  <c r="F58" i="1"/>
  <c r="J58" i="1" s="1"/>
  <c r="F59" i="1"/>
  <c r="J59" i="1" s="1"/>
  <c r="F60" i="1"/>
  <c r="J60" i="1" s="1"/>
  <c r="C44" i="1"/>
  <c r="C46" i="1" s="1"/>
  <c r="E46" i="1" l="1"/>
  <c r="D27" i="1"/>
  <c r="I59" i="1" l="1"/>
  <c r="I58" i="1"/>
  <c r="I60" i="1"/>
</calcChain>
</file>

<file path=xl/sharedStrings.xml><?xml version="1.0" encoding="utf-8"?>
<sst xmlns="http://schemas.openxmlformats.org/spreadsheetml/2006/main" count="62" uniqueCount="52">
  <si>
    <t>Atbalsta pretendenta apgrozījums</t>
  </si>
  <si>
    <t>No pārstrādes</t>
  </si>
  <si>
    <t>Gads</t>
  </si>
  <si>
    <t>2023. gads (pēdējais noslēgtais)</t>
  </si>
  <si>
    <t>2022. gads</t>
  </si>
  <si>
    <t>2021. gads</t>
  </si>
  <si>
    <t>Saistīto uzņēmumu apgrozījums</t>
  </si>
  <si>
    <t>Kopējais apgrozījums</t>
  </si>
  <si>
    <t>Atbalsta pretendentam ir saistītie uzņēmumi</t>
  </si>
  <si>
    <t>Kopējais</t>
  </si>
  <si>
    <t>Vidējā vērtība</t>
  </si>
  <si>
    <t>2022. -2024. gadā apstiprināto projektu attiecināmās izmaksas</t>
  </si>
  <si>
    <t>Attiecināmās izmaksas</t>
  </si>
  <si>
    <t>Atbalsta pretendentam</t>
  </si>
  <si>
    <t>Saistītiem uzņēmumiem</t>
  </si>
  <si>
    <t>Iepriekš apstiprinātie projekti</t>
  </si>
  <si>
    <t>Uzņēmuma lielums</t>
  </si>
  <si>
    <t>Vidējā vērtība atbalsta pretendentam kopā ar saistīto uzņēmumu</t>
  </si>
  <si>
    <t>Uzņēmuma lielums kopā ar saistīto uzņēmumu</t>
  </si>
  <si>
    <t>4.1.1.</t>
  </si>
  <si>
    <t>4.1.2.</t>
  </si>
  <si>
    <t>4.1.3.</t>
  </si>
  <si>
    <t>4.1.4.</t>
  </si>
  <si>
    <t>tikai aitkopības saimniecības</t>
  </si>
  <si>
    <t>visām intervencēm kopā nevar pārsniegt 250 000 EUR</t>
  </si>
  <si>
    <t>visām intervencēm kopā nevar pārsniegt 500 000 EUR</t>
  </si>
  <si>
    <t>visām intervencēm kopā nevar pārsniegt 700 000 EUR</t>
  </si>
  <si>
    <t>Attiecināmo izmaksu apmērs pēc ieņēmumiem</t>
  </si>
  <si>
    <t>2022. -2024. gadā iesniegto un apstiprināto IMA projektu attiecināmās izmaksas </t>
  </si>
  <si>
    <t>Pieejamais finansējums 4.1.1 un 4.1.2. intervencēs</t>
  </si>
  <si>
    <t>Pieejamais finansējums 4.1.3 un 4.1.4. intervencēs</t>
  </si>
  <si>
    <t>Jā</t>
  </si>
  <si>
    <t>Saistīts uzņēmums</t>
  </si>
  <si>
    <t>Nē</t>
  </si>
  <si>
    <t>No lauksaimnieciskās ražošanas</t>
  </si>
  <si>
    <t>LA 4 "Investīcijas materiālos aktīvos" pieejamā finansējuma pārbaude</t>
  </si>
  <si>
    <t>Neattiecas uz saimniecībām, kas izmantojot daudzgadu konsultāciju pakalpojumus (inkubāciju) ir sagatavojusi biznesa plānu un kopā ar projektu iesniedz bankas apliecinājumu par finanšu resursu pieejamību un pretendē uz palielinātām attiecināmajām izmaksām. </t>
  </si>
  <si>
    <t>Informācija par intervencēm (atbalsta pasākumiem):</t>
  </si>
  <si>
    <t>LA 4.1.1. Atbalsts ieguldījumiem lauku saimniecībās konkurētspējai;</t>
  </si>
  <si>
    <t>LA 4.1.2. Atbalsts ieguldījumiem SEG un amonjaka emisijas samazinošajiem pasākumiem un klimata pārmaiņu mazināšanai un pielāgošanās pasākumu īstenošanai lauku saimniecībās;</t>
  </si>
  <si>
    <t>LA 4.1.3. Atbalsts ieguldījumiem lauksaimniecības dzīvnieku labturības uzlabošanai un biodrošības pasākumu īstenošanai;</t>
  </si>
  <si>
    <t>LA 4.1.4. Atbalsts ieguldījumiem AER izmantošanai vai energoefektivitātes palielināšanai.</t>
  </si>
  <si>
    <t>Saistītā uzņēmuma nosaukums</t>
  </si>
  <si>
    <t>Maksimāli pieejamā finansējuma aprēķins</t>
  </si>
  <si>
    <t>Kopējais saistīto uzņēmumu apgrozījums</t>
  </si>
  <si>
    <t>Apgrozījums no lauksaimnieciskās ražošanas un pārstrādes</t>
  </si>
  <si>
    <t>Vidējā vērtība kopā</t>
  </si>
  <si>
    <t>Izvēlas "Jā", ja ir saistītie uzņēmumi!</t>
  </si>
  <si>
    <t>Maza saimniecība</t>
  </si>
  <si>
    <t>Vidēja saimniecība</t>
  </si>
  <si>
    <t>Liela saimniecība</t>
  </si>
  <si>
    <t>Maksimāli pieejamo finansējuma apjomu jāskatās atbilstoši noteiktajam uzņēmuma lielumam, vai arī, ja ir saistītie uzņēmumi, tad atbilstoši uzņēmama lielumam kopā ar saistīto uzņēmumu.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</si>
</sst>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b/>
      <sz val="9"/>
      <color theme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9"/>
      <color rgb="FFFF0000"/>
      <name val="Times New Roman"/>
      <family val="1"/>
      <charset val="186"/>
    </font>
    <font>
      <b/>
      <sz val="10"/>
      <color theme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4" borderId="1" xfId="0" applyNumberFormat="1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zoomScaleNormal="100" workbookViewId="0">
      <selection activeCell="C15" sqref="C15"/>
    </sheetView>
  </sheetViews>
  <sheetFormatPr defaultColWidth="9.140625" defaultRowHeight="15" x14ac:dyDescent="0.25"/>
  <cols>
    <col min="1" max="10" width="18.42578125" style="1" customWidth="1"/>
    <col min="11" max="16384" width="9.140625" style="1"/>
  </cols>
  <sheetData>
    <row r="1" spans="1:7" ht="45" customHeight="1" x14ac:dyDescent="0.25">
      <c r="A1" s="25" t="s">
        <v>35</v>
      </c>
      <c r="B1" s="25"/>
      <c r="C1" s="25"/>
      <c r="D1" s="25"/>
    </row>
    <row r="3" spans="1:7" ht="45" customHeight="1" x14ac:dyDescent="0.25">
      <c r="A3" s="30" t="s">
        <v>36</v>
      </c>
      <c r="B3" s="30"/>
      <c r="C3" s="30"/>
      <c r="D3" s="30"/>
    </row>
    <row r="5" spans="1:7" x14ac:dyDescent="0.25">
      <c r="A5" s="31" t="s">
        <v>37</v>
      </c>
      <c r="B5" s="31"/>
      <c r="C5" s="31"/>
      <c r="D5" s="31"/>
    </row>
    <row r="6" spans="1:7" ht="16.5" customHeight="1" x14ac:dyDescent="0.25">
      <c r="A6" s="32" t="s">
        <v>38</v>
      </c>
      <c r="B6" s="33"/>
      <c r="C6" s="33"/>
      <c r="D6" s="34"/>
    </row>
    <row r="7" spans="1:7" ht="28.5" customHeight="1" x14ac:dyDescent="0.25">
      <c r="A7" s="35" t="s">
        <v>39</v>
      </c>
      <c r="B7" s="36"/>
      <c r="C7" s="36"/>
      <c r="D7" s="37"/>
    </row>
    <row r="8" spans="1:7" ht="27" customHeight="1" x14ac:dyDescent="0.25">
      <c r="A8" s="35" t="s">
        <v>40</v>
      </c>
      <c r="B8" s="36"/>
      <c r="C8" s="36"/>
      <c r="D8" s="37"/>
    </row>
    <row r="9" spans="1:7" ht="15.75" customHeight="1" x14ac:dyDescent="0.25">
      <c r="A9" s="45" t="s">
        <v>41</v>
      </c>
      <c r="B9" s="46"/>
      <c r="C9" s="46"/>
      <c r="D9" s="47"/>
    </row>
    <row r="11" spans="1:7" ht="15.75" x14ac:dyDescent="0.25">
      <c r="A11" s="26" t="s">
        <v>0</v>
      </c>
      <c r="B11" s="26"/>
      <c r="C11" s="26"/>
      <c r="D11" s="26"/>
    </row>
    <row r="13" spans="1:7" x14ac:dyDescent="0.25">
      <c r="A13" s="29" t="s">
        <v>45</v>
      </c>
      <c r="B13" s="29"/>
      <c r="C13" s="29"/>
      <c r="D13" s="29"/>
    </row>
    <row r="14" spans="1:7" ht="47.25" customHeight="1" x14ac:dyDescent="0.25">
      <c r="A14" s="28" t="s">
        <v>2</v>
      </c>
      <c r="B14" s="28"/>
      <c r="C14" s="6" t="s">
        <v>34</v>
      </c>
      <c r="D14" s="6" t="s">
        <v>1</v>
      </c>
      <c r="E14" s="42" t="str">
        <f>IF(C15="","",IF(AND(C15&gt;=0,C15&lt;4000),"Nevar pretendēt uz atbalstu, ja pēdējā noslēgtajā gadā lauksaimniecības apgrozījums ir mazāks par 4 000 EUR!",""))</f>
        <v/>
      </c>
      <c r="F14" s="43"/>
      <c r="G14" s="43"/>
    </row>
    <row r="15" spans="1:7" x14ac:dyDescent="0.25">
      <c r="A15" s="27" t="s">
        <v>3</v>
      </c>
      <c r="B15" s="27"/>
      <c r="C15" s="13"/>
      <c r="D15" s="13"/>
      <c r="E15" s="49"/>
      <c r="F15" s="50"/>
      <c r="G15" s="50"/>
    </row>
    <row r="16" spans="1:7" x14ac:dyDescent="0.25">
      <c r="A16" s="27" t="s">
        <v>4</v>
      </c>
      <c r="B16" s="27"/>
      <c r="C16" s="13"/>
      <c r="D16" s="13"/>
    </row>
    <row r="17" spans="1:8" x14ac:dyDescent="0.25">
      <c r="A17" s="27" t="s">
        <v>5</v>
      </c>
      <c r="B17" s="27"/>
      <c r="C17" s="13"/>
      <c r="D17" s="13"/>
    </row>
    <row r="18" spans="1:8" x14ac:dyDescent="0.25">
      <c r="A18" s="28" t="s">
        <v>10</v>
      </c>
      <c r="B18" s="28"/>
      <c r="C18" s="48">
        <f>IF(C16+C17+D16+D17=0,C15+D15,IF(C17+D17=0,(C15+C16+D15+D16)/2,(C15+C16+C17+D15+D16+D17)/3))</f>
        <v>0</v>
      </c>
      <c r="D18" s="48"/>
      <c r="E18" s="10"/>
    </row>
    <row r="20" spans="1:8" x14ac:dyDescent="0.25">
      <c r="A20" s="29" t="s">
        <v>7</v>
      </c>
      <c r="B20" s="29"/>
      <c r="C20" s="29"/>
      <c r="D20" s="29"/>
    </row>
    <row r="21" spans="1:8" ht="43.5" customHeight="1" x14ac:dyDescent="0.25">
      <c r="A21" s="28" t="s">
        <v>2</v>
      </c>
      <c r="B21" s="28"/>
      <c r="C21" s="6" t="s">
        <v>9</v>
      </c>
      <c r="D21" s="42" t="str">
        <f>IF(C22="","",IF(AND(C22&gt;=0,C22&lt;4000),"Nevar pretendēt uz atbalstu, ja pēdējā noslēgtajā gadā kopējais apgrozījums ir mazāks par 4 000 EUR!",IF(AND(C22&gt;=4000,C22&lt;15000,C18&gt;=4000),"Nevar pretendēt uz atbalstu 4.1.1. intervencē, ja pēdējā noslēgtā gada kopējais apgrozījums ir mazāks par 15 000 EUR. Var pretendēt uz atbalstu pārējās 4.1.2.; 4.1.3. un 4.1.4. intervencēs!","")))</f>
        <v/>
      </c>
      <c r="E21" s="43"/>
      <c r="F21" s="43"/>
    </row>
    <row r="22" spans="1:8" x14ac:dyDescent="0.25">
      <c r="A22" s="27" t="s">
        <v>3</v>
      </c>
      <c r="B22" s="27"/>
      <c r="C22" s="14"/>
    </row>
    <row r="23" spans="1:8" x14ac:dyDescent="0.25">
      <c r="A23" s="27" t="s">
        <v>4</v>
      </c>
      <c r="B23" s="27"/>
      <c r="C23" s="14"/>
    </row>
    <row r="24" spans="1:8" x14ac:dyDescent="0.25">
      <c r="A24" s="27" t="s">
        <v>5</v>
      </c>
      <c r="B24" s="27"/>
      <c r="C24" s="14"/>
    </row>
    <row r="25" spans="1:8" x14ac:dyDescent="0.25">
      <c r="A25" s="28" t="s">
        <v>10</v>
      </c>
      <c r="B25" s="28"/>
      <c r="C25" s="5">
        <f>IFERROR(AVERAGE(C22:C24),0)</f>
        <v>0</v>
      </c>
      <c r="D25" s="3"/>
    </row>
    <row r="26" spans="1:8" x14ac:dyDescent="0.25">
      <c r="A26" s="4"/>
      <c r="B26" s="4"/>
      <c r="C26" s="2"/>
      <c r="D26" s="3"/>
    </row>
    <row r="27" spans="1:8" ht="27.75" customHeight="1" x14ac:dyDescent="0.25">
      <c r="A27" s="38" t="s">
        <v>16</v>
      </c>
      <c r="B27" s="38"/>
      <c r="C27" s="39" t="str">
        <f>IF(C25=0,"",IF(AND(C25&gt;0,C25&lt;=70000),"Maza saimniecība",IF(AND(C25&gt;70000,C25&lt;=350000),"Vidēja saimniecība","Liela saimniecība")))</f>
        <v/>
      </c>
      <c r="D27" s="39" t="str">
        <f>IF(AND(G20&gt;=0,G20&lt;70001),"Mazā saimniecība",IF(AND(G20&gt;=70001,G20&lt;=350000),"Vidējā saimniecība","Lielā saimniecība"))</f>
        <v>Mazā saimniecība</v>
      </c>
      <c r="E27" s="42" t="str">
        <f>IF(C25&gt;350000,"Ja saimniecība ir liela, tad 4.1.1. intervencē atbalstu var saņemt tikai aitkopības saimniecība par preventīvajiem ieguldījumiem!","")</f>
        <v/>
      </c>
      <c r="F27" s="43"/>
      <c r="G27" s="43"/>
      <c r="H27" s="43"/>
    </row>
    <row r="29" spans="1:8" ht="16.5" customHeight="1" x14ac:dyDescent="0.25">
      <c r="A29" s="26" t="s">
        <v>6</v>
      </c>
      <c r="B29" s="26"/>
      <c r="C29" s="26"/>
      <c r="D29" s="26"/>
    </row>
    <row r="30" spans="1:8" x14ac:dyDescent="0.25">
      <c r="D30" s="21"/>
    </row>
    <row r="31" spans="1:8" ht="33.75" customHeight="1" x14ac:dyDescent="0.25">
      <c r="A31" s="40" t="s">
        <v>8</v>
      </c>
      <c r="B31" s="40"/>
      <c r="C31" s="40"/>
      <c r="D31" s="15"/>
      <c r="E31" s="24" t="s">
        <v>47</v>
      </c>
      <c r="F31" s="22"/>
    </row>
    <row r="33" spans="1:8" ht="18.75" customHeight="1" x14ac:dyDescent="0.25">
      <c r="A33" s="29" t="s">
        <v>44</v>
      </c>
      <c r="B33" s="29"/>
      <c r="C33" s="29"/>
      <c r="D33" s="29"/>
      <c r="E33" s="17"/>
    </row>
    <row r="34" spans="1:8" ht="42.75" x14ac:dyDescent="0.25">
      <c r="A34" s="28" t="s">
        <v>42</v>
      </c>
      <c r="B34" s="28"/>
      <c r="C34" s="12" t="s">
        <v>3</v>
      </c>
      <c r="D34" s="12" t="s">
        <v>4</v>
      </c>
      <c r="E34" s="12" t="s">
        <v>5</v>
      </c>
      <c r="F34" s="12" t="s">
        <v>10</v>
      </c>
    </row>
    <row r="35" spans="1:8" x14ac:dyDescent="0.25">
      <c r="A35" s="41"/>
      <c r="B35" s="41"/>
      <c r="C35" s="16"/>
      <c r="D35" s="16"/>
      <c r="E35" s="16"/>
      <c r="F35" s="18">
        <f>IFERROR(AVERAGE(C35:E35),0)</f>
        <v>0</v>
      </c>
    </row>
    <row r="36" spans="1:8" x14ac:dyDescent="0.25">
      <c r="A36" s="41"/>
      <c r="B36" s="41"/>
      <c r="C36" s="16"/>
      <c r="D36" s="16"/>
      <c r="E36" s="16"/>
      <c r="F36" s="18">
        <f t="shared" ref="F36:F42" si="0">IFERROR(AVERAGE(C36:E36),0)</f>
        <v>0</v>
      </c>
    </row>
    <row r="37" spans="1:8" x14ac:dyDescent="0.25">
      <c r="A37" s="41"/>
      <c r="B37" s="41"/>
      <c r="C37" s="16"/>
      <c r="D37" s="16"/>
      <c r="E37" s="16"/>
      <c r="F37" s="18">
        <f t="shared" si="0"/>
        <v>0</v>
      </c>
    </row>
    <row r="38" spans="1:8" x14ac:dyDescent="0.25">
      <c r="A38" s="41"/>
      <c r="B38" s="41"/>
      <c r="C38" s="16"/>
      <c r="D38" s="16"/>
      <c r="E38" s="16"/>
      <c r="F38" s="18">
        <f t="shared" si="0"/>
        <v>0</v>
      </c>
    </row>
    <row r="39" spans="1:8" x14ac:dyDescent="0.25">
      <c r="A39" s="41"/>
      <c r="B39" s="41"/>
      <c r="C39" s="16"/>
      <c r="D39" s="16"/>
      <c r="E39" s="16"/>
      <c r="F39" s="18">
        <f t="shared" si="0"/>
        <v>0</v>
      </c>
    </row>
    <row r="40" spans="1:8" x14ac:dyDescent="0.25">
      <c r="A40" s="41"/>
      <c r="B40" s="41"/>
      <c r="C40" s="16"/>
      <c r="D40" s="16"/>
      <c r="E40" s="16"/>
      <c r="F40" s="18">
        <f t="shared" si="0"/>
        <v>0</v>
      </c>
    </row>
    <row r="41" spans="1:8" x14ac:dyDescent="0.25">
      <c r="A41" s="41"/>
      <c r="B41" s="41"/>
      <c r="C41" s="16"/>
      <c r="D41" s="16"/>
      <c r="E41" s="16"/>
      <c r="F41" s="18">
        <f t="shared" si="0"/>
        <v>0</v>
      </c>
    </row>
    <row r="42" spans="1:8" x14ac:dyDescent="0.25">
      <c r="A42" s="41"/>
      <c r="B42" s="41"/>
      <c r="C42" s="16"/>
      <c r="D42" s="16"/>
      <c r="E42" s="16"/>
      <c r="F42" s="18">
        <f t="shared" si="0"/>
        <v>0</v>
      </c>
    </row>
    <row r="43" spans="1:8" ht="18.75" customHeight="1" x14ac:dyDescent="0.25">
      <c r="A43" s="28" t="s">
        <v>46</v>
      </c>
      <c r="B43" s="28"/>
      <c r="C43" s="48">
        <f>SUM(F35:F42)</f>
        <v>0</v>
      </c>
      <c r="D43" s="48"/>
      <c r="E43" s="48"/>
      <c r="F43" s="48"/>
    </row>
    <row r="44" spans="1:8" ht="38.25" customHeight="1" x14ac:dyDescent="0.25">
      <c r="A44" s="28" t="s">
        <v>17</v>
      </c>
      <c r="B44" s="28"/>
      <c r="C44" s="48">
        <f>SUM(C25,C43)</f>
        <v>0</v>
      </c>
      <c r="D44" s="48"/>
      <c r="E44" s="48"/>
      <c r="F44" s="48"/>
    </row>
    <row r="45" spans="1:8" x14ac:dyDescent="0.25">
      <c r="A45" s="4"/>
      <c r="B45" s="4"/>
      <c r="C45" s="2"/>
      <c r="D45" s="3"/>
    </row>
    <row r="46" spans="1:8" ht="29.25" customHeight="1" x14ac:dyDescent="0.25">
      <c r="A46" s="38" t="s">
        <v>18</v>
      </c>
      <c r="B46" s="38"/>
      <c r="C46" s="39" t="str">
        <f>IF(C43=0,"",IF(AND(C44&gt;0,C44&lt;=70000),"Maza saimniecība",IF(AND(C44&gt;70000,C44&lt;=350000),"Vidēja saimniecība","Liela saimniecība")))</f>
        <v/>
      </c>
      <c r="D46" s="39" t="e">
        <f>IF(AND(#REF!&gt;=0,#REF!&lt;70001),"Mazā saimniecība",IF(AND(#REF!&gt;=70001,#REF!&lt;=350000),"Vidējā saimniecība","Lielā saimniecība"))</f>
        <v>#REF!</v>
      </c>
      <c r="E46" s="42" t="str">
        <f>IF(C44&gt;350000,"Ja saimniecība ir liela, tad 4.1.1. intervencē atbalstu var saņemt tikai aitkopības saimniecība par preventīvajiem ieguldījumiem!","")</f>
        <v/>
      </c>
      <c r="F46" s="43"/>
      <c r="G46" s="43"/>
      <c r="H46" s="43"/>
    </row>
    <row r="47" spans="1:8" x14ac:dyDescent="0.25">
      <c r="A47" s="4"/>
      <c r="B47" s="4"/>
      <c r="C47" s="2"/>
      <c r="D47" s="3"/>
    </row>
    <row r="48" spans="1:8" ht="15.75" x14ac:dyDescent="0.25">
      <c r="A48" s="26" t="s">
        <v>11</v>
      </c>
      <c r="B48" s="26"/>
      <c r="C48" s="26"/>
      <c r="D48" s="26"/>
    </row>
    <row r="50" spans="1:12" ht="28.5" x14ac:dyDescent="0.25">
      <c r="A50" s="28" t="s">
        <v>15</v>
      </c>
      <c r="B50" s="28"/>
      <c r="C50" s="20" t="s">
        <v>12</v>
      </c>
    </row>
    <row r="51" spans="1:12" x14ac:dyDescent="0.25">
      <c r="A51" s="27" t="s">
        <v>13</v>
      </c>
      <c r="B51" s="27"/>
      <c r="C51" s="13"/>
    </row>
    <row r="52" spans="1:12" x14ac:dyDescent="0.25">
      <c r="A52" s="27" t="s">
        <v>14</v>
      </c>
      <c r="B52" s="27"/>
      <c r="C52" s="13"/>
    </row>
    <row r="54" spans="1:12" ht="15.75" x14ac:dyDescent="0.25">
      <c r="A54" s="26" t="s">
        <v>43</v>
      </c>
      <c r="B54" s="26"/>
      <c r="C54" s="26"/>
      <c r="D54" s="26"/>
    </row>
    <row r="56" spans="1:12" ht="21.75" customHeight="1" x14ac:dyDescent="0.25">
      <c r="A56" s="44" t="s">
        <v>51</v>
      </c>
      <c r="B56" s="44"/>
      <c r="C56" s="44"/>
      <c r="D56" s="44"/>
      <c r="E56" s="44"/>
      <c r="F56" s="44"/>
      <c r="G56" s="44"/>
      <c r="H56" s="44"/>
      <c r="I56" s="44"/>
    </row>
    <row r="57" spans="1:12" ht="85.5" x14ac:dyDescent="0.25">
      <c r="A57" s="20" t="s">
        <v>16</v>
      </c>
      <c r="B57" s="20" t="s">
        <v>19</v>
      </c>
      <c r="C57" s="20" t="s">
        <v>20</v>
      </c>
      <c r="D57" s="20" t="s">
        <v>21</v>
      </c>
      <c r="E57" s="20" t="s">
        <v>22</v>
      </c>
      <c r="F57" s="20" t="s">
        <v>27</v>
      </c>
      <c r="G57" s="20" t="s">
        <v>28</v>
      </c>
      <c r="H57" s="23" t="s">
        <v>29</v>
      </c>
      <c r="I57" s="23" t="s">
        <v>30</v>
      </c>
    </row>
    <row r="58" spans="1:12" ht="28.15" customHeight="1" x14ac:dyDescent="0.25">
      <c r="A58" s="11" t="s">
        <v>48</v>
      </c>
      <c r="B58" s="51" t="s">
        <v>24</v>
      </c>
      <c r="C58" s="51"/>
      <c r="D58" s="51"/>
      <c r="E58" s="51"/>
      <c r="F58" s="7">
        <f>$C$18*IF($C$25&lt;=70000,5,3)</f>
        <v>0</v>
      </c>
      <c r="G58" s="7">
        <f>SUM($C$51:$C$52)</f>
        <v>0</v>
      </c>
      <c r="H58" s="19">
        <f>MAX(0,IF(F58&lt;250000-G58,F58,250000-G58))</f>
        <v>0</v>
      </c>
      <c r="I58" s="19">
        <f>IF(F58&lt;250000,F58,250000)</f>
        <v>0</v>
      </c>
      <c r="J58" s="43" t="str">
        <f>IF($C$15="","",IF(H58=0,"4.1.1. un 4.1.2. intervencē mazai saimniecībai nav pieejams finansējums",""))</f>
        <v/>
      </c>
      <c r="K58" s="43"/>
      <c r="L58" s="43"/>
    </row>
    <row r="59" spans="1:12" ht="28.15" customHeight="1" x14ac:dyDescent="0.25">
      <c r="A59" s="11" t="s">
        <v>49</v>
      </c>
      <c r="B59" s="51" t="s">
        <v>25</v>
      </c>
      <c r="C59" s="51"/>
      <c r="D59" s="51"/>
      <c r="E59" s="51"/>
      <c r="F59" s="7">
        <f t="shared" ref="F59:F60" si="1">$C$18*IF($C$25&lt;=70000,5,3)</f>
        <v>0</v>
      </c>
      <c r="G59" s="7">
        <f t="shared" ref="G59:G60" si="2">SUM($C$51:$C$52)</f>
        <v>0</v>
      </c>
      <c r="H59" s="19">
        <f>MAX(0,IF(F59&lt;500000-G59,F59,500000-G59))</f>
        <v>0</v>
      </c>
      <c r="I59" s="19">
        <f>IF(F59&lt;500000,F59,500000)</f>
        <v>0</v>
      </c>
      <c r="J59" s="43" t="str">
        <f>IF($C$15="","",IF(H59=0,"4.1.1. un 4.1.2. intervencē vidējai saimniecībai nav pieejams finansējums",""))</f>
        <v/>
      </c>
      <c r="K59" s="43"/>
      <c r="L59" s="43"/>
    </row>
    <row r="60" spans="1:12" ht="28.15" customHeight="1" x14ac:dyDescent="0.25">
      <c r="A60" s="11" t="s">
        <v>50</v>
      </c>
      <c r="B60" s="11" t="s">
        <v>23</v>
      </c>
      <c r="C60" s="51" t="s">
        <v>26</v>
      </c>
      <c r="D60" s="51"/>
      <c r="E60" s="51"/>
      <c r="F60" s="7">
        <f t="shared" si="1"/>
        <v>0</v>
      </c>
      <c r="G60" s="7">
        <f t="shared" si="2"/>
        <v>0</v>
      </c>
      <c r="H60" s="19">
        <f>MAX(0,IF(F60&lt;700000-G60,F60,700000-G60))</f>
        <v>0</v>
      </c>
      <c r="I60" s="19">
        <f>IF(F60&lt;700000,F60,700000)</f>
        <v>0</v>
      </c>
      <c r="J60" s="43" t="str">
        <f>IF($C$15="","",IF(H60=0,"4.1.1. un 4.1.2. intervencē lielai saimniecībai nav pieejams finansējums",""))</f>
        <v/>
      </c>
      <c r="K60" s="43"/>
      <c r="L60" s="43"/>
    </row>
  </sheetData>
  <sheetProtection sheet="1" formatCells="0" formatColumns="0" formatRows="0" insertColumns="0" insertRows="0" insertHyperlinks="0" deleteColumns="0" deleteRows="0" sort="0" autoFilter="0" pivotTables="0"/>
  <mergeCells count="58">
    <mergeCell ref="J58:L58"/>
    <mergeCell ref="J59:L59"/>
    <mergeCell ref="J60:L60"/>
    <mergeCell ref="E15:G15"/>
    <mergeCell ref="D21:F21"/>
    <mergeCell ref="E46:H46"/>
    <mergeCell ref="B59:E59"/>
    <mergeCell ref="C60:E60"/>
    <mergeCell ref="B58:E58"/>
    <mergeCell ref="A17:B17"/>
    <mergeCell ref="A21:B21"/>
    <mergeCell ref="A22:B22"/>
    <mergeCell ref="A18:B18"/>
    <mergeCell ref="C18:D18"/>
    <mergeCell ref="A25:B25"/>
    <mergeCell ref="A24:B24"/>
    <mergeCell ref="E14:G14"/>
    <mergeCell ref="E27:H27"/>
    <mergeCell ref="A56:I56"/>
    <mergeCell ref="A9:D9"/>
    <mergeCell ref="A34:B34"/>
    <mergeCell ref="A35:B35"/>
    <mergeCell ref="A36:B36"/>
    <mergeCell ref="A37:B37"/>
    <mergeCell ref="A33:D33"/>
    <mergeCell ref="A52:B52"/>
    <mergeCell ref="A54:D54"/>
    <mergeCell ref="A48:D48"/>
    <mergeCell ref="A50:B50"/>
    <mergeCell ref="A51:B51"/>
    <mergeCell ref="C43:F43"/>
    <mergeCell ref="C44:F44"/>
    <mergeCell ref="A46:B46"/>
    <mergeCell ref="C46:D46"/>
    <mergeCell ref="A20:D20"/>
    <mergeCell ref="A29:D29"/>
    <mergeCell ref="A31:C31"/>
    <mergeCell ref="A23:B23"/>
    <mergeCell ref="A27:B27"/>
    <mergeCell ref="C27:D27"/>
    <mergeCell ref="A38:B38"/>
    <mergeCell ref="A39:B39"/>
    <mergeCell ref="A40:B40"/>
    <mergeCell ref="A41:B41"/>
    <mergeCell ref="A42:B42"/>
    <mergeCell ref="A43:B43"/>
    <mergeCell ref="A44:B44"/>
    <mergeCell ref="A1:D1"/>
    <mergeCell ref="A11:D11"/>
    <mergeCell ref="A15:B15"/>
    <mergeCell ref="A14:B14"/>
    <mergeCell ref="A16:B16"/>
    <mergeCell ref="A13:D13"/>
    <mergeCell ref="A3:D3"/>
    <mergeCell ref="A5:D5"/>
    <mergeCell ref="A6:D6"/>
    <mergeCell ref="A7:D7"/>
    <mergeCell ref="A8:D8"/>
  </mergeCells>
  <dataValidations count="1">
    <dataValidation errorStyle="warning" operator="lessThan" allowBlank="1" showInputMessage="1" showErrorMessage="1" errorTitle="Brīdinājums" error="Nevar pretendēt uz atbalstu, ja pēdējā noslēgtajā gadā lauksaimniecības apgrozījums ir mazāks par 4 000 euro." sqref="C15"/>
  </dataValidations>
  <printOptions horizontalCentered="1"/>
  <pageMargins left="0.23622047244094491" right="0.23622047244094491" top="0.74803149606299213" bottom="0.39370078740157483" header="0.31496062992125984" footer="0.31496062992125984"/>
  <pageSetup paperSize="9" scale="85" orientation="landscape" r:id="rId1"/>
  <rowBreaks count="2" manualBreakCount="2">
    <brk id="28" max="16383" man="1"/>
    <brk id="53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Izvēlne!$A$2:$A$3</xm:f>
          </x14:formula1>
          <xm:sqref>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5" sqref="D5"/>
    </sheetView>
  </sheetViews>
  <sheetFormatPr defaultColWidth="9.140625" defaultRowHeight="15" x14ac:dyDescent="0.25"/>
  <cols>
    <col min="1" max="1" width="18.42578125" style="9" bestFit="1" customWidth="1"/>
    <col min="2" max="16384" width="9.140625" style="9"/>
  </cols>
  <sheetData>
    <row r="1" spans="1:1" s="8" customFormat="1" ht="14.25" x14ac:dyDescent="0.25">
      <c r="A1" s="8" t="s">
        <v>32</v>
      </c>
    </row>
    <row r="2" spans="1:1" x14ac:dyDescent="0.25">
      <c r="A2" s="8" t="s">
        <v>31</v>
      </c>
    </row>
    <row r="3" spans="1:1" x14ac:dyDescent="0.25">
      <c r="A3" s="8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Aprēķins</vt:lpstr>
      <vt:lpstr>Izvēlne</vt:lpstr>
      <vt:lpstr>Aprēķins!Print_Area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Irbe</dc:creator>
  <cp:lastModifiedBy>Mārtiņš Irbe</cp:lastModifiedBy>
  <cp:lastPrinted>2024-10-15T09:08:45Z</cp:lastPrinted>
  <dcterms:created xsi:type="dcterms:W3CDTF">2024-09-30T11:21:06Z</dcterms:created>
  <dcterms:modified xsi:type="dcterms:W3CDTF">2024-10-30T12:20:13Z</dcterms:modified>
</cp:coreProperties>
</file>