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/>
  <mc:AlternateContent xmlns:mc="http://schemas.openxmlformats.org/markup-compatibility/2006">
    <mc:Choice Requires="x15">
      <x15ac:absPath xmlns:x15ac="http://schemas.microsoft.com/office/spreadsheetml/2010/11/ac" url="H:\_Atbalsta dep\Darbinieki\Irbe_Martins\2023_2027\LA_6\2.kārta\"/>
    </mc:Choice>
  </mc:AlternateContent>
  <xr:revisionPtr revIDLastSave="0" documentId="13_ncr:1_{0D622ED3-29F6-4939-A40E-70980E732DDD}" xr6:coauthVersionLast="36" xr6:coauthVersionMax="36" xr10:uidLastSave="{00000000-0000-0000-0000-000000000000}"/>
  <bookViews>
    <workbookView xWindow="-108" yWindow="-108" windowWidth="19308" windowHeight="5268" xr2:uid="{00000000-000D-0000-FFFF-FFFF00000000}"/>
  </bookViews>
  <sheets>
    <sheet name="LA 6 punktu aprēķins" sheetId="8" r:id="rId1"/>
    <sheet name="IKP uz 1 iedzīvotāju" sheetId="9" state="hidden" r:id="rId2"/>
    <sheet name="Zemes novērtējums" sheetId="5" state="hidden" r:id="rId3"/>
  </sheets>
  <definedNames>
    <definedName name="_xlnm._FilterDatabase" localSheetId="1" hidden="1">'IKP uz 1 iedzīvotāju'!$A$3:$D$39</definedName>
    <definedName name="_xlnm._FilterDatabase" localSheetId="2" hidden="1">'Zemes novērtējums'!$A$1:$C$512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9" l="1"/>
  <c r="D11" i="9"/>
  <c r="D19" i="9"/>
  <c r="D20" i="9"/>
  <c r="D21" i="9"/>
  <c r="D23" i="9"/>
  <c r="D28" i="9"/>
  <c r="D29" i="9"/>
  <c r="D30" i="9"/>
  <c r="D31" i="9"/>
  <c r="D33" i="9"/>
  <c r="D36" i="9"/>
  <c r="D38" i="9"/>
  <c r="D39" i="9"/>
  <c r="D4" i="9"/>
  <c r="D5" i="9"/>
  <c r="D6" i="9"/>
  <c r="D7" i="9"/>
  <c r="D8" i="9"/>
  <c r="D9" i="9"/>
  <c r="D12" i="9"/>
  <c r="D13" i="9"/>
  <c r="D14" i="9"/>
  <c r="D15" i="9"/>
  <c r="D16" i="9"/>
  <c r="D17" i="9"/>
  <c r="D18" i="9"/>
  <c r="D22" i="9"/>
  <c r="D24" i="9"/>
  <c r="D25" i="9"/>
  <c r="D26" i="9"/>
  <c r="D27" i="9"/>
  <c r="D32" i="9"/>
  <c r="D34" i="9"/>
  <c r="D35" i="9"/>
  <c r="D37" i="9"/>
  <c r="C11" i="8" l="1"/>
  <c r="D28" i="8" l="1"/>
  <c r="E28" i="8" s="1"/>
  <c r="D39" i="8" l="1"/>
  <c r="E39" i="8" s="1"/>
  <c r="D40" i="8"/>
  <c r="E45" i="8" l="1"/>
  <c r="E46" i="8"/>
  <c r="E11" i="8"/>
  <c r="E40" i="8" l="1"/>
  <c r="E58" i="8"/>
  <c r="E52" i="8"/>
  <c r="E54" i="8"/>
  <c r="E53" i="8"/>
  <c r="E33" i="8"/>
  <c r="E35" i="8"/>
  <c r="E34" i="8"/>
  <c r="E24" i="8"/>
  <c r="E23" i="8"/>
  <c r="E22" i="8"/>
  <c r="E16" i="8"/>
  <c r="E18" i="8"/>
  <c r="E17" i="8"/>
  <c r="E7" i="8"/>
  <c r="E6" i="8"/>
  <c r="E5" i="8"/>
  <c r="E60" i="8" l="1"/>
</calcChain>
</file>

<file path=xl/sharedStrings.xml><?xml version="1.0" encoding="utf-8"?>
<sst xmlns="http://schemas.openxmlformats.org/spreadsheetml/2006/main" count="637" uniqueCount="600">
  <si>
    <t>%</t>
  </si>
  <si>
    <t>Novads</t>
  </si>
  <si>
    <t>Alsungas novads</t>
  </si>
  <si>
    <t>Ādažu novads</t>
  </si>
  <si>
    <t>Baltinavas novads</t>
  </si>
  <si>
    <t>Carnikavas novads</t>
  </si>
  <si>
    <t>Garkalnes novads</t>
  </si>
  <si>
    <t>Iecavas novads</t>
  </si>
  <si>
    <t>Mālpils novads</t>
  </si>
  <si>
    <t>Mārupes novads</t>
  </si>
  <si>
    <t>Mērsraga novads</t>
  </si>
  <si>
    <t>Rojas novads</t>
  </si>
  <si>
    <t>Ropažu novads</t>
  </si>
  <si>
    <t>Sējas novads</t>
  </si>
  <si>
    <t>Skrīveru novads</t>
  </si>
  <si>
    <t>Stopiņu novads</t>
  </si>
  <si>
    <t>Ilgtermiņa ieguldījumi: zemes, dzīvnieku iegāde, būvniecība, tostarp siltumnīcas.</t>
  </si>
  <si>
    <t>Projektā paredzētie ilgtermiņa ieguldījumi</t>
  </si>
  <si>
    <t>Projekta kopējās attiecināmās izmaksas</t>
  </si>
  <si>
    <t>Pašvaldība</t>
  </si>
  <si>
    <t>Administratīvo teritoriju un teritoriālo vienību klasifikatora kods</t>
  </si>
  <si>
    <t>Teritoriālās vienības</t>
  </si>
  <si>
    <t>Vidējais  svērtais LIZ kvalitatīvais novērtējums, balles/ha</t>
  </si>
  <si>
    <t>Aizkraukles pagasts</t>
  </si>
  <si>
    <t>Jaunjelgavas pagasts</t>
  </si>
  <si>
    <t>Daudzeses pagasts</t>
  </si>
  <si>
    <t>Seces pagasts</t>
  </si>
  <si>
    <t>Sērenes pagasts</t>
  </si>
  <si>
    <t>Staburaga pagasts</t>
  </si>
  <si>
    <t>Sunākstes pagasts</t>
  </si>
  <si>
    <t>Aiviekstes pagasts</t>
  </si>
  <si>
    <t>Klintaines pagasts</t>
  </si>
  <si>
    <t>Vietalvas pagasts</t>
  </si>
  <si>
    <t>Bebru pagasts</t>
  </si>
  <si>
    <t>Iršu pagasts</t>
  </si>
  <si>
    <t>Kokneses pagasts</t>
  </si>
  <si>
    <t>Mazzalves pagasts</t>
  </si>
  <si>
    <t>Neretas pagasts</t>
  </si>
  <si>
    <t>Pilskalnes pagasts</t>
  </si>
  <si>
    <t>Zalves pagasts</t>
  </si>
  <si>
    <t>Alsviķu pagasts</t>
  </si>
  <si>
    <t>Annas pagasts</t>
  </si>
  <si>
    <t>Ilzenes pagasts</t>
  </si>
  <si>
    <t>Jaunalūksnes pagasts</t>
  </si>
  <si>
    <t>Jaunannas pagasts</t>
  </si>
  <si>
    <t>Jaunlaicenes pagasts</t>
  </si>
  <si>
    <t>Kalncempju pagasts</t>
  </si>
  <si>
    <t>Liepnas pagasts</t>
  </si>
  <si>
    <t>Malienas pagasts</t>
  </si>
  <si>
    <t>Mālupes pagasts</t>
  </si>
  <si>
    <t>Mārkalnes pagasts</t>
  </si>
  <si>
    <t>Pededzes pagasts</t>
  </si>
  <si>
    <t>Veclaicenes pagasts</t>
  </si>
  <si>
    <t>Zeltiņu pagasts</t>
  </si>
  <si>
    <t>Ziemera pagasts</t>
  </si>
  <si>
    <t>Apes pagasts</t>
  </si>
  <si>
    <t>Gaujienas pagasts</t>
  </si>
  <si>
    <t>Trapenes pagasts</t>
  </si>
  <si>
    <t>Virešu pagasts</t>
  </si>
  <si>
    <t>Balvu pagasts</t>
  </si>
  <si>
    <t>Bērzkalnes pagasts</t>
  </si>
  <si>
    <t>Bērzpils pagasts</t>
  </si>
  <si>
    <t>Briežuciema pagasts</t>
  </si>
  <si>
    <t>Krišjāņu pagasts</t>
  </si>
  <si>
    <t>Kubulu pagasts</t>
  </si>
  <si>
    <t>Lazdulejas pagasts</t>
  </si>
  <si>
    <t>Tilžas pagasts</t>
  </si>
  <si>
    <t>Vectilžas pagasts</t>
  </si>
  <si>
    <t>Vīksnas pagasts</t>
  </si>
  <si>
    <t>Kupravas pagasts</t>
  </si>
  <si>
    <t>Medņevas pagasts</t>
  </si>
  <si>
    <t>Susāju pagasts</t>
  </si>
  <si>
    <t>Šķilbēnu pagasts</t>
  </si>
  <si>
    <t>Vecumu pagasts</t>
  </si>
  <si>
    <t>Žīguru pagasts</t>
  </si>
  <si>
    <t>Lazdukalna pagasts</t>
  </si>
  <si>
    <t>Rugāju pagasts</t>
  </si>
  <si>
    <t>Brunavas pagasts</t>
  </si>
  <si>
    <t>Ceraukstes pagasts</t>
  </si>
  <si>
    <t>Codes pagasts</t>
  </si>
  <si>
    <t>Dāviņu pagasts</t>
  </si>
  <si>
    <t>Gailīšu pagasts</t>
  </si>
  <si>
    <t>Īslīces pagasts</t>
  </si>
  <si>
    <t>Mežotnes pagasts</t>
  </si>
  <si>
    <t>Vecsaules pagasts</t>
  </si>
  <si>
    <t>Rundāles pagasts</t>
  </si>
  <si>
    <t>Svitenes pagasts</t>
  </si>
  <si>
    <t>Viesturu pagasts</t>
  </si>
  <si>
    <t>Bārbeles pagasts</t>
  </si>
  <si>
    <t>Kurmenes pagasts</t>
  </si>
  <si>
    <t>Skaistkalnes pagasts</t>
  </si>
  <si>
    <t>Stelpes pagasts</t>
  </si>
  <si>
    <t>Valles pagasts</t>
  </si>
  <si>
    <t>Vecumnieku pagasts</t>
  </si>
  <si>
    <t>Vaives pagasts</t>
  </si>
  <si>
    <t>Līgatnes pagasts</t>
  </si>
  <si>
    <t>Amatas pagasts</t>
  </si>
  <si>
    <t>Drabešu pagasts</t>
  </si>
  <si>
    <t>Nītaures pagasts</t>
  </si>
  <si>
    <t>Skujenes pagasts</t>
  </si>
  <si>
    <t>Zaubes pagasts</t>
  </si>
  <si>
    <t>Jaunpiebalgas pagasts</t>
  </si>
  <si>
    <t>Zosēnu pagasts</t>
  </si>
  <si>
    <t>Liepas pagasts</t>
  </si>
  <si>
    <t>Mārsnēnu pagasts</t>
  </si>
  <si>
    <t>Priekuļu pagasts</t>
  </si>
  <si>
    <t>Veselavas pagasts</t>
  </si>
  <si>
    <t>Raiskuma pagasts</t>
  </si>
  <si>
    <t>Stalbes pagasts</t>
  </si>
  <si>
    <t>Straupes pagasts</t>
  </si>
  <si>
    <t>Drustu pagasts</t>
  </si>
  <si>
    <t>Raunas pagasts</t>
  </si>
  <si>
    <t>Dzērbenes pagasts</t>
  </si>
  <si>
    <t>Inešu pagasts</t>
  </si>
  <si>
    <t>Kaives pagasts</t>
  </si>
  <si>
    <t>Taurenes pagasts</t>
  </si>
  <si>
    <t>Vecpiebalgas pagasts</t>
  </si>
  <si>
    <t>Ambeļu pagasts</t>
  </si>
  <si>
    <t>Biķernieku pagasts</t>
  </si>
  <si>
    <t>Demenes pagasts</t>
  </si>
  <si>
    <t>Dubnas pagasts</t>
  </si>
  <si>
    <t>Kalkūnes pagasts</t>
  </si>
  <si>
    <t>Kalupes pagasts</t>
  </si>
  <si>
    <t>Laucesas pagasts</t>
  </si>
  <si>
    <t>Līksnas pagasts</t>
  </si>
  <si>
    <t>Maļinovas pagasts</t>
  </si>
  <si>
    <t>Medumu pagasts</t>
  </si>
  <si>
    <t>Naujenes pagasts</t>
  </si>
  <si>
    <t>Nīcgales pagasts</t>
  </si>
  <si>
    <t>Salienas pagasts</t>
  </si>
  <si>
    <t>Skrudalienas pagasts</t>
  </si>
  <si>
    <t>Sventes pagasts</t>
  </si>
  <si>
    <t>Tabores pagasts</t>
  </si>
  <si>
    <t>Vaboles pagasts</t>
  </si>
  <si>
    <t>Vecsalienas pagasts</t>
  </si>
  <si>
    <t>Višķu pagasts</t>
  </si>
  <si>
    <t>Prodes pagasts</t>
  </si>
  <si>
    <t>Bebrenes pagasts</t>
  </si>
  <si>
    <t>Dvietes pagasts</t>
  </si>
  <si>
    <t>Eglaines pagasts</t>
  </si>
  <si>
    <t>Šēderes pagasts</t>
  </si>
  <si>
    <t>Annenieku pagasts</t>
  </si>
  <si>
    <t>Auru pagasts</t>
  </si>
  <si>
    <t>Bērzes pagasts</t>
  </si>
  <si>
    <t>Bikstu pagasts</t>
  </si>
  <si>
    <t>Dobeles pagasts</t>
  </si>
  <si>
    <t>Jaunbērzes pagasts</t>
  </si>
  <si>
    <t>Krimūnu pagasts</t>
  </si>
  <si>
    <t>Naudītes pagasts</t>
  </si>
  <si>
    <t>Penkules pagasts</t>
  </si>
  <si>
    <t>Zebrenes pagasts</t>
  </si>
  <si>
    <t>Vecauces pagasts</t>
  </si>
  <si>
    <t>Bēnes pagasts</t>
  </si>
  <si>
    <t>Īles pagasts</t>
  </si>
  <si>
    <t>Lielauces pagasts</t>
  </si>
  <si>
    <t>Ukru pagasts</t>
  </si>
  <si>
    <t>Vītiņu pagasts</t>
  </si>
  <si>
    <t>Augstkalnes pagasts</t>
  </si>
  <si>
    <t>Bukaišu pagasts</t>
  </si>
  <si>
    <t>Tērvetes pagasts</t>
  </si>
  <si>
    <t>Beļavas pagasts</t>
  </si>
  <si>
    <t>Daukstu pagasts</t>
  </si>
  <si>
    <t>Druvienas pagasts</t>
  </si>
  <si>
    <t>Galgauskas pagasts</t>
  </si>
  <si>
    <t>Jaungulbenes pagasts</t>
  </si>
  <si>
    <t>Lejasciema pagasts</t>
  </si>
  <si>
    <t>Litenes pagasts</t>
  </si>
  <si>
    <t>Lizuma pagasts</t>
  </si>
  <si>
    <t>Līgo pagasts</t>
  </si>
  <si>
    <t>Rankas pagasts</t>
  </si>
  <si>
    <t>Stāmerienas pagasts</t>
  </si>
  <si>
    <t>Stradu pagasts</t>
  </si>
  <si>
    <t>Tirzas pagasts</t>
  </si>
  <si>
    <t>Elejas pagasts</t>
  </si>
  <si>
    <t>Glūdas pagasts</t>
  </si>
  <si>
    <t>Jaunsvirlaukas pagasts</t>
  </si>
  <si>
    <t>Kalnciema pagasts</t>
  </si>
  <si>
    <t>Lielplatones pagasts</t>
  </si>
  <si>
    <t>Līvbērzes pagasts</t>
  </si>
  <si>
    <t>Platones pagasts</t>
  </si>
  <si>
    <t>Sesavas pagasts</t>
  </si>
  <si>
    <t>Svētes pagasts</t>
  </si>
  <si>
    <t>Valgundes pagasts</t>
  </si>
  <si>
    <t>Vilces pagasts</t>
  </si>
  <si>
    <t>Vircavas pagasts</t>
  </si>
  <si>
    <t>Zaļenieku pagasts</t>
  </si>
  <si>
    <t>Cenu pagasts</t>
  </si>
  <si>
    <t>Ozolnieku pagasts</t>
  </si>
  <si>
    <t>Salgales pagasts</t>
  </si>
  <si>
    <t>Ābeļu pagasts</t>
  </si>
  <si>
    <t>Dignājas pagasts</t>
  </si>
  <si>
    <t>Dunavas pagasts</t>
  </si>
  <si>
    <t>Kalna pagasts</t>
  </si>
  <si>
    <t>Leimaņu pagasts</t>
  </si>
  <si>
    <t>Rubenes pagasts</t>
  </si>
  <si>
    <t>Zasas pagasts</t>
  </si>
  <si>
    <t>Aknīstes pagasts</t>
  </si>
  <si>
    <t>Asares pagasts</t>
  </si>
  <si>
    <t>Gārsenes pagasts</t>
  </si>
  <si>
    <t>Viesītes pagasts</t>
  </si>
  <si>
    <t>Elkšņu pagasts</t>
  </si>
  <si>
    <t>Rites pagasts</t>
  </si>
  <si>
    <t>Saukas pagasts</t>
  </si>
  <si>
    <t>Atašienes pagasts</t>
  </si>
  <si>
    <t>Krustpils pagasts</t>
  </si>
  <si>
    <t>Kūku pagasts</t>
  </si>
  <si>
    <t>Mežāres pagasts</t>
  </si>
  <si>
    <t>Variešu pagasts</t>
  </si>
  <si>
    <t>Vīpes pagasts</t>
  </si>
  <si>
    <t>Salas pagasts</t>
  </si>
  <si>
    <t>Sēlpils pagasts</t>
  </si>
  <si>
    <t>Aulejas pagasts</t>
  </si>
  <si>
    <t>Indras pagasts</t>
  </si>
  <si>
    <t>Izvaltas pagasts</t>
  </si>
  <si>
    <t>Kalniešu pagasts</t>
  </si>
  <si>
    <t>Kaplavas pagasts</t>
  </si>
  <si>
    <t>Kombuļu pagasts</t>
  </si>
  <si>
    <t>Krāslavas pagasts</t>
  </si>
  <si>
    <t>Piedrujas pagasts</t>
  </si>
  <si>
    <t>Robežnieku pagasts</t>
  </si>
  <si>
    <t>Skaistas pagasts</t>
  </si>
  <si>
    <t>Ūdrīšu pagasts</t>
  </si>
  <si>
    <t>Andrupenes pagasts</t>
  </si>
  <si>
    <t>Andzeļu pagasts</t>
  </si>
  <si>
    <t>Asūnes pagasts</t>
  </si>
  <si>
    <t>Bērziņu pagasts</t>
  </si>
  <si>
    <t>Dagdas pagasts</t>
  </si>
  <si>
    <t>Ezernieku pagasts</t>
  </si>
  <si>
    <t>Konstantinovas pagasts</t>
  </si>
  <si>
    <t>Ķepovas pagasts</t>
  </si>
  <si>
    <t>Svariņu pagasts</t>
  </si>
  <si>
    <t>Šķaunes pagasts</t>
  </si>
  <si>
    <t>Aglonas pagasts</t>
  </si>
  <si>
    <t>Grāveru pagasts</t>
  </si>
  <si>
    <t>Kastuļinas pagasts</t>
  </si>
  <si>
    <t>Šķeltovas pagasts</t>
  </si>
  <si>
    <t>Ēdoles pagasts</t>
  </si>
  <si>
    <t>Gudenieku pagasts</t>
  </si>
  <si>
    <t>Īvandes pagasts</t>
  </si>
  <si>
    <t>Kabiles pagasts</t>
  </si>
  <si>
    <t>Kurmāles pagasts</t>
  </si>
  <si>
    <t>Laidu pagasts</t>
  </si>
  <si>
    <t>Padures pagasts</t>
  </si>
  <si>
    <t>Pelču pagasts</t>
  </si>
  <si>
    <t>Rendas pagasts</t>
  </si>
  <si>
    <t>Rumbas pagasts</t>
  </si>
  <si>
    <t>Snēpeles pagasts</t>
  </si>
  <si>
    <t>Turlavas pagasts</t>
  </si>
  <si>
    <t>Vārmes pagasts</t>
  </si>
  <si>
    <t>Skrundas pagasts</t>
  </si>
  <si>
    <t>Nīkrāces pagasts</t>
  </si>
  <si>
    <t>Raņķu pagasts</t>
  </si>
  <si>
    <t>Rudbāržu pagasts</t>
  </si>
  <si>
    <t>Aizputes pagasts</t>
  </si>
  <si>
    <t>Cīravas pagasts</t>
  </si>
  <si>
    <t>Kalvenes pagasts</t>
  </si>
  <si>
    <t>Kazdangas pagasts</t>
  </si>
  <si>
    <t>Lažas pagasts</t>
  </si>
  <si>
    <t>Durbes pagasts</t>
  </si>
  <si>
    <t>Dunalkas pagasts</t>
  </si>
  <si>
    <t>Tadaiķu pagasts</t>
  </si>
  <si>
    <t>Vecpils pagasts</t>
  </si>
  <si>
    <t>Bārtas pagasts</t>
  </si>
  <si>
    <t>Gaviezes pagasts</t>
  </si>
  <si>
    <t>Grobiņas pagasts</t>
  </si>
  <si>
    <t>Medzes pagasts</t>
  </si>
  <si>
    <t>Sakas pagasts</t>
  </si>
  <si>
    <t>Vērgales pagasts</t>
  </si>
  <si>
    <t>Bunkas pagasts</t>
  </si>
  <si>
    <t>Gramzdas pagasts</t>
  </si>
  <si>
    <t>Kalētu pagasts</t>
  </si>
  <si>
    <t>Priekules pagasts</t>
  </si>
  <si>
    <t>Virgas pagasts</t>
  </si>
  <si>
    <t>Nīcas pagasts</t>
  </si>
  <si>
    <t>Otaņķu pagasts</t>
  </si>
  <si>
    <t>Dunikas pagasts</t>
  </si>
  <si>
    <t>Rucavas pagasts</t>
  </si>
  <si>
    <t>Embūtes pagasts</t>
  </si>
  <si>
    <t>Vaiņodes pagasts</t>
  </si>
  <si>
    <t>Katvaru pagasts</t>
  </si>
  <si>
    <t>Limbažu pagasts</t>
  </si>
  <si>
    <t>Pāles pagasts</t>
  </si>
  <si>
    <t>Skultes pagasts</t>
  </si>
  <si>
    <t>Umurgas pagasts</t>
  </si>
  <si>
    <t>Vidrižu pagasts</t>
  </si>
  <si>
    <t>Viļķenes pagasts</t>
  </si>
  <si>
    <t>Alojas pagasts</t>
  </si>
  <si>
    <t>Staiceles pagasts</t>
  </si>
  <si>
    <t>Braslavas pagasts</t>
  </si>
  <si>
    <t>Brīvzemnieku pagasts</t>
  </si>
  <si>
    <t>Ainažu pagasts</t>
  </si>
  <si>
    <t>Salacgrīvas pagasts</t>
  </si>
  <si>
    <t>Liepupes pagasts</t>
  </si>
  <si>
    <t>Briģu pagasts</t>
  </si>
  <si>
    <t>Cirmas pagasts</t>
  </si>
  <si>
    <t>Isnaudas pagasts</t>
  </si>
  <si>
    <t>Istras pagasts</t>
  </si>
  <si>
    <t>Nirzas pagasts</t>
  </si>
  <si>
    <t>Ņukšu pagasts</t>
  </si>
  <si>
    <t>Pildas pagasts</t>
  </si>
  <si>
    <t>Pureņu pagasts</t>
  </si>
  <si>
    <t>Rundēnu pagasts</t>
  </si>
  <si>
    <t>Goliševas pagasts</t>
  </si>
  <si>
    <t>Malnavas pagasts</t>
  </si>
  <si>
    <t>Mežvidu pagasts</t>
  </si>
  <si>
    <t>Mērdzenes pagasts</t>
  </si>
  <si>
    <t>Salnavas pagasts</t>
  </si>
  <si>
    <t>Lauderu pagasts</t>
  </si>
  <si>
    <t>Pasienes pagasts</t>
  </si>
  <si>
    <t>Zaļesjes pagasts</t>
  </si>
  <si>
    <t>Blontu pagasts</t>
  </si>
  <si>
    <t>Ciblas pagasts</t>
  </si>
  <si>
    <t>Līdumnieku pagasts</t>
  </si>
  <si>
    <t>Pušmucovas pagasts</t>
  </si>
  <si>
    <t>Zvirgzdenes pagasts</t>
  </si>
  <si>
    <t>Aronas pagasts</t>
  </si>
  <si>
    <t>Barkavas pagasts</t>
  </si>
  <si>
    <t>Bērzaunes pagasts</t>
  </si>
  <si>
    <t>Dzelzavas pagasts</t>
  </si>
  <si>
    <t>Kalsnavas pagasts</t>
  </si>
  <si>
    <t>Lazdonas pagasts</t>
  </si>
  <si>
    <t>Liezēres pagasts</t>
  </si>
  <si>
    <t>Ļaudonas pagasts</t>
  </si>
  <si>
    <t>Mārcienas pagasts</t>
  </si>
  <si>
    <t>Mētrienas pagasts</t>
  </si>
  <si>
    <t>Ošupes pagasts</t>
  </si>
  <si>
    <t>Praulienas pagasts</t>
  </si>
  <si>
    <t>Sarkaņu pagasts</t>
  </si>
  <si>
    <t>Vestienas pagasts</t>
  </si>
  <si>
    <t>Cesvaines pagasts</t>
  </si>
  <si>
    <t>Indrānu pagasts</t>
  </si>
  <si>
    <t>Murmastienes pagasts</t>
  </si>
  <si>
    <t>Varakļānu pagasts</t>
  </si>
  <si>
    <t>Ērgļu pagasts</t>
  </si>
  <si>
    <t>Jumurdas pagasts</t>
  </si>
  <si>
    <t>Sausnējas pagasts</t>
  </si>
  <si>
    <t>Krapes pagasts</t>
  </si>
  <si>
    <t>Ķeipenes pagasts</t>
  </si>
  <si>
    <t>Lauberes pagasts</t>
  </si>
  <si>
    <t>Madlienas pagasts</t>
  </si>
  <si>
    <t>Mazozolu pagasts</t>
  </si>
  <si>
    <t>Meņģeles pagasts</t>
  </si>
  <si>
    <t>Ogresgala pagasts</t>
  </si>
  <si>
    <t>Suntažu pagasts</t>
  </si>
  <si>
    <t>Taurupes pagasts</t>
  </si>
  <si>
    <t>Tīnūžu pagasts</t>
  </si>
  <si>
    <t>Tomes pagasts</t>
  </si>
  <si>
    <t>Birzgales pagasts</t>
  </si>
  <si>
    <t>Rembates pagasts</t>
  </si>
  <si>
    <t>Lielvārdes pagasts</t>
  </si>
  <si>
    <t>Jumpravas pagasts</t>
  </si>
  <si>
    <t>Lēdmanes pagasts</t>
  </si>
  <si>
    <t>Aizkalnes pagasts</t>
  </si>
  <si>
    <t>Pelēču pagasts</t>
  </si>
  <si>
    <t>Preiļu pagasts</t>
  </si>
  <si>
    <t>Saunas pagasts</t>
  </si>
  <si>
    <t>Jersikas pagasts</t>
  </si>
  <si>
    <t>Rožupes pagasts</t>
  </si>
  <si>
    <t>Rudzātu pagasts</t>
  </si>
  <si>
    <t>Sutru pagasts</t>
  </si>
  <si>
    <t>Turku pagasts</t>
  </si>
  <si>
    <t>Galēnu pagasts</t>
  </si>
  <si>
    <t>Riebiņu pagasts</t>
  </si>
  <si>
    <t>Rušonas pagasts</t>
  </si>
  <si>
    <t>Silajāņu pagasts</t>
  </si>
  <si>
    <t>Sīļukalna pagasts</t>
  </si>
  <si>
    <t>Stabulnieku pagasts</t>
  </si>
  <si>
    <t>Rožkalnu pagasts</t>
  </si>
  <si>
    <t>Upmalas pagasts</t>
  </si>
  <si>
    <t>Vārkavas pagasts</t>
  </si>
  <si>
    <t>Audriņu pagasts</t>
  </si>
  <si>
    <t>Bērzgales pagasts</t>
  </si>
  <si>
    <t>Čornajas pagasts</t>
  </si>
  <si>
    <t>Dricānu pagasts</t>
  </si>
  <si>
    <t>Feimaņu pagasts</t>
  </si>
  <si>
    <t>Gaigalavas pagasts</t>
  </si>
  <si>
    <t>Griškānu pagasts</t>
  </si>
  <si>
    <t>Ilzeskalna pagasts</t>
  </si>
  <si>
    <t>Kantinieku pagasts</t>
  </si>
  <si>
    <t>Kaunatas pagasts</t>
  </si>
  <si>
    <t>Lendžu pagasts</t>
  </si>
  <si>
    <t>Lūznavas pagasts</t>
  </si>
  <si>
    <t>Maltas pagasts</t>
  </si>
  <si>
    <t>Mākoņkalna pagasts</t>
  </si>
  <si>
    <t>Nagļu pagasts</t>
  </si>
  <si>
    <t>Ozolaines pagasts</t>
  </si>
  <si>
    <t>Ozolmuižas pagasts</t>
  </si>
  <si>
    <t>Pušas pagasts</t>
  </si>
  <si>
    <t>Rikavas pagasts</t>
  </si>
  <si>
    <t>Nautrēnu pagasts</t>
  </si>
  <si>
    <t>Sakstagala pagasts</t>
  </si>
  <si>
    <t>Silmalas pagasts</t>
  </si>
  <si>
    <t>Stoļerovas pagasts</t>
  </si>
  <si>
    <t>Stružānu pagasts</t>
  </si>
  <si>
    <t>Vērēmu pagasts</t>
  </si>
  <si>
    <t>Dekšāres pagasts</t>
  </si>
  <si>
    <t>Sokolku pagasts</t>
  </si>
  <si>
    <t>Viļānu pagasts</t>
  </si>
  <si>
    <t>Baldones pagasts</t>
  </si>
  <si>
    <t>Daugmales pagasts</t>
  </si>
  <si>
    <t>Ķekavas pagasts</t>
  </si>
  <si>
    <t>Olaines pagasts</t>
  </si>
  <si>
    <t>Salaspils pagasts</t>
  </si>
  <si>
    <t>Saulkrastu pagasts</t>
  </si>
  <si>
    <t>Allažu pagasts</t>
  </si>
  <si>
    <t>Mores pagasts</t>
  </si>
  <si>
    <t>Siguldas pagasts</t>
  </si>
  <si>
    <t>Inčukalna pagasts</t>
  </si>
  <si>
    <t>Babītes pagasts</t>
  </si>
  <si>
    <t>Lēdurgas pagasts</t>
  </si>
  <si>
    <t>Krimuldas pagasts</t>
  </si>
  <si>
    <t>Ezeres pagasts</t>
  </si>
  <si>
    <t>Jaunauces pagasts</t>
  </si>
  <si>
    <t>Jaunlutriņu pagasts</t>
  </si>
  <si>
    <t>Kursīšu pagasts</t>
  </si>
  <si>
    <t>Lutriņu pagasts</t>
  </si>
  <si>
    <t>Nīgrandes pagasts</t>
  </si>
  <si>
    <t>Novadnieku pagasts</t>
  </si>
  <si>
    <t>Pampāļu pagasts</t>
  </si>
  <si>
    <t>Rubas pagasts</t>
  </si>
  <si>
    <t>Saldus pagasts</t>
  </si>
  <si>
    <t>Šķēdes pagasts</t>
  </si>
  <si>
    <t>Vadakstes pagasts</t>
  </si>
  <si>
    <t>Zaņas pagasts</t>
  </si>
  <si>
    <t>Zirņu pagasts</t>
  </si>
  <si>
    <t>Zvārdes pagasts</t>
  </si>
  <si>
    <t>Cieceres pagasts</t>
  </si>
  <si>
    <t>Blīdenes pagasts</t>
  </si>
  <si>
    <t>Gaiķu pagasts</t>
  </si>
  <si>
    <t>Remtes pagasts</t>
  </si>
  <si>
    <t>Ārlavas pagasts</t>
  </si>
  <si>
    <t>Abavas pagasts</t>
  </si>
  <si>
    <t>Balgales pagasts</t>
  </si>
  <si>
    <t>Ģibuļu pagasts</t>
  </si>
  <si>
    <t>Īves pagasts</t>
  </si>
  <si>
    <t>Ķūļciema pagasts</t>
  </si>
  <si>
    <t>Laidzes pagasts</t>
  </si>
  <si>
    <t>Laucienes pagasts</t>
  </si>
  <si>
    <t>Lībagu pagasts</t>
  </si>
  <si>
    <t>Lubes pagasts</t>
  </si>
  <si>
    <t>Strazdes pagasts</t>
  </si>
  <si>
    <t>Valdgales pagasts</t>
  </si>
  <si>
    <t>Vandzenes pagasts</t>
  </si>
  <si>
    <t>Virbu pagasts</t>
  </si>
  <si>
    <t>Dundagas pagasts</t>
  </si>
  <si>
    <t>Kolkas pagasts</t>
  </si>
  <si>
    <t>Degoles pagasts</t>
  </si>
  <si>
    <t>Džūkstes pagasts</t>
  </si>
  <si>
    <t>Irlavas pagasts</t>
  </si>
  <si>
    <t>Jaunsātu pagasts</t>
  </si>
  <si>
    <t>Lestenes pagasts</t>
  </si>
  <si>
    <t>Pūres pagasts</t>
  </si>
  <si>
    <t>Sēmes pagasts</t>
  </si>
  <si>
    <t>Slampes pagasts</t>
  </si>
  <si>
    <t>Tumes pagasts</t>
  </si>
  <si>
    <t>Zentenes pagasts</t>
  </si>
  <si>
    <t>Cēres pagasts</t>
  </si>
  <si>
    <t>Kandavas pagasts</t>
  </si>
  <si>
    <t>Matkules pagasts</t>
  </si>
  <si>
    <t>Vānes pagasts</t>
  </si>
  <si>
    <t>Zantes pagasts</t>
  </si>
  <si>
    <t>Zemītes pagasts</t>
  </si>
  <si>
    <t>Engures pagasts</t>
  </si>
  <si>
    <t>Lapmežciema pagasts</t>
  </si>
  <si>
    <t>Smārdes pagasts</t>
  </si>
  <si>
    <t>Jaunpils pagasts</t>
  </si>
  <si>
    <t>Viesatu pagasts</t>
  </si>
  <si>
    <t>Ērģemes pagasts</t>
  </si>
  <si>
    <t>Kārķu pagasts</t>
  </si>
  <si>
    <t>Valkas pagasts</t>
  </si>
  <si>
    <t>Vijciema pagasts</t>
  </si>
  <si>
    <t>Zvārtavas pagasts</t>
  </si>
  <si>
    <t>Bilskas pagasts</t>
  </si>
  <si>
    <t>Blomes pagasts</t>
  </si>
  <si>
    <t>Brantu pagasts</t>
  </si>
  <si>
    <t>Grundzāles pagasts</t>
  </si>
  <si>
    <t>Launkalnes pagasts</t>
  </si>
  <si>
    <t>Palsmanes pagasts</t>
  </si>
  <si>
    <t>Smiltenes pagasts</t>
  </si>
  <si>
    <t>Variņu pagasts</t>
  </si>
  <si>
    <t>Jērcēnu pagasts</t>
  </si>
  <si>
    <t>Plāņu pagasts</t>
  </si>
  <si>
    <t>Bērzaines pagasts</t>
  </si>
  <si>
    <t>Dikļu pagasts</t>
  </si>
  <si>
    <t>Kocēnu pagasts</t>
  </si>
  <si>
    <t>Vaidavas pagasts</t>
  </si>
  <si>
    <t>Zilākalna pagasts</t>
  </si>
  <si>
    <t>Mazsalacas pagasts</t>
  </si>
  <si>
    <t>Ramatas pagasts</t>
  </si>
  <si>
    <t>Sēļu pagasts</t>
  </si>
  <si>
    <t>Skaņkalnes pagasts</t>
  </si>
  <si>
    <t>Ipiķu pagasts</t>
  </si>
  <si>
    <t>Jeru pagasts</t>
  </si>
  <si>
    <t>Lodes pagasts</t>
  </si>
  <si>
    <t>Vilpulkas pagasts</t>
  </si>
  <si>
    <t>Brenguļu pagasts</t>
  </si>
  <si>
    <t>Kauguru pagasts</t>
  </si>
  <si>
    <t>Trikātas pagasts</t>
  </si>
  <si>
    <t>Burtnieku pagasts</t>
  </si>
  <si>
    <t>Ēveles pagasts</t>
  </si>
  <si>
    <t>Matīšu pagasts</t>
  </si>
  <si>
    <t>Rencēnu pagasts</t>
  </si>
  <si>
    <t>Valmieras pagasts</t>
  </si>
  <si>
    <t>Vecates pagasts</t>
  </si>
  <si>
    <t>Ķoņu pagasts</t>
  </si>
  <si>
    <t>Naukšēnu pagasts</t>
  </si>
  <si>
    <t>Piltenes pagasts</t>
  </si>
  <si>
    <t>Ances pagasts</t>
  </si>
  <si>
    <t>Jūrkalnes pagasts</t>
  </si>
  <si>
    <t>Popes pagasts</t>
  </si>
  <si>
    <t>Puzes pagasts</t>
  </si>
  <si>
    <t>Tārgales pagasts</t>
  </si>
  <si>
    <t>Ugāles pagasts</t>
  </si>
  <si>
    <t>Usmas pagasts</t>
  </si>
  <si>
    <t>Užavas pagasts</t>
  </si>
  <si>
    <t>Vārves pagasts</t>
  </si>
  <si>
    <t>Ziru pagasts</t>
  </si>
  <si>
    <t>Zlēku pagasts</t>
  </si>
  <si>
    <t>Punkti</t>
  </si>
  <si>
    <t>1. Saimniecības nozare, kura tiek attīstīta, īstenojot darījumdarbības plānu</t>
  </si>
  <si>
    <t>3. Saimniecības esošā vai plānotā lauksaimniecības sistēma</t>
  </si>
  <si>
    <t>1.1. Augļkopība, dārzeņkopība (30 punkti)</t>
  </si>
  <si>
    <t>1.2. Lopkopība (20 punkti)</t>
  </si>
  <si>
    <t>1.3. Pārējās lauksaimniecības nozares (10 punkti)</t>
  </si>
  <si>
    <t>3.1. Bioloģiskā lauksaimniecība (15 punkti)</t>
  </si>
  <si>
    <t>3.2. Integrētās lauksaimniecības augļkopība, dārzkopība (10 punkti)</t>
  </si>
  <si>
    <t>3.3. Pārējie (5 punkti)</t>
  </si>
  <si>
    <t>4. Atbalsta pretendenta lauksaimniecības izglītība</t>
  </si>
  <si>
    <t>4.1. Iegūta augstākā izglītība lauksaimniecībā (15 punkti)</t>
  </si>
  <si>
    <t>4.3. Uzsācis mācības lauksaimniecības izglītības iegūšanai (5 punkti)</t>
  </si>
  <si>
    <t>2.1. Novads, kurā īsteno projektu</t>
  </si>
  <si>
    <t>5. Zemes novērtējums</t>
  </si>
  <si>
    <t>6. Atbalsta pretendents savā saimniecībā īsteno vides un klimata intervences</t>
  </si>
  <si>
    <t>6.1. Piedalās vairākās intervencēs (10 punkti)</t>
  </si>
  <si>
    <t>6.2. Piedalās vienā intervencē (5 punkti)</t>
  </si>
  <si>
    <t>6.3. Nepiedalās nevienā intervencē (0 punkti)</t>
  </si>
  <si>
    <t>4.2. Iegūta vidējā (vidējā speciālā) izglītība lauksaimniecībā (10 punkti)</t>
  </si>
  <si>
    <t>7. Īpašumā esošie resursi</t>
  </si>
  <si>
    <t>8. Darījumdarbības plānā paredzētie ieguldījumi</t>
  </si>
  <si>
    <t>9. Gados jaunā lauksaimnieka vadītās saimniecības dalība atbilstīgā kooperatīvā vai ražotāju organizācijā</t>
  </si>
  <si>
    <t>10. Pievienotās vērtības radīšana</t>
  </si>
  <si>
    <t>10.1. Pārstrādā savu saražoto primārās lauksaimniecības produkciju (5 punkti)</t>
  </si>
  <si>
    <t>9.1. Vismaz vienu gadu ir attiecīgās nozares atbilstīgas kooperatīvās sabiedrības biedrs vai Eiropas kooperatīvās sabiedrības biedrs (3 punkti)</t>
  </si>
  <si>
    <t>9.2. Vismaz vienu gadu ir attiecīgās nozares ražotāju organizāciju biedrs (3 punkti)</t>
  </si>
  <si>
    <t>9.3. Noslēgts ilgtermiņa līgums ar pārstrādes uzņēmumu vai par produkcijas realizāciju (3 punkti)</t>
  </si>
  <si>
    <t>LA 6 intervences "Atbalsts gados jauniem lauksaimniekiem uzņēmējdarbības uzsākšanai"
projektu atlases kritēriju punktu aprēķins</t>
  </si>
  <si>
    <t>5.1. Pagasts, kurā ir lielākā zemes platība</t>
  </si>
  <si>
    <t>EUR</t>
  </si>
  <si>
    <t>PUNKTI KOPĀ</t>
  </si>
  <si>
    <t>Maksimāli iespējamais punktu skaits ir 10 punkti.</t>
  </si>
  <si>
    <t>Atbilst</t>
  </si>
  <si>
    <t>Īpašumā esošā lauksaimniecībā izmantojamā zeme</t>
  </si>
  <si>
    <t>Nomātā lauksaimniecībā izmantojamā zeme</t>
  </si>
  <si>
    <t>Pagasts</t>
  </si>
  <si>
    <t>Kritērijs</t>
  </si>
  <si>
    <t>2. Iekšzemes kopprodukts (IKP) uz vienu iedzīvotāju</t>
  </si>
  <si>
    <t>IKP uz 1 iedzīvotāju</t>
  </si>
  <si>
    <t>Maksimāli iespējamais punktu skaits ir 15 punkti.</t>
  </si>
  <si>
    <t>Projektā plānotā nozare, piezīmes</t>
  </si>
  <si>
    <t>Piezīmes</t>
  </si>
  <si>
    <t>Platība, ha</t>
  </si>
  <si>
    <r>
      <t xml:space="preserve">Minimālais punktu skaits, lai pretendētu uz atbalstu, ir </t>
    </r>
    <r>
      <rPr>
        <b/>
        <i/>
        <sz val="11"/>
        <color theme="1"/>
        <rFont val="Times New Roman"/>
        <family val="1"/>
        <charset val="186"/>
      </rPr>
      <t>45 punkti</t>
    </r>
    <r>
      <rPr>
        <i/>
        <sz val="11"/>
        <color theme="1"/>
        <rFont val="Times New Roman"/>
        <family val="1"/>
        <charset val="186"/>
      </rPr>
      <t>.</t>
    </r>
  </si>
  <si>
    <t>Balles</t>
  </si>
  <si>
    <t>Iekšzemes kopprodukts uz vienu iedzīvotāju (2021.gadā)</t>
  </si>
  <si>
    <t>Iekšzemes kopprodukts, 2021.g.
(CSP IKR060)</t>
  </si>
  <si>
    <t>Iedzīvotāju skaits, 2021.g. 
CSP RIG010)</t>
  </si>
  <si>
    <t>Iekšzemes kopprodukts uz 1 iedzīvotāju, 2021.g.</t>
  </si>
  <si>
    <t>Aizkraukles novads</t>
  </si>
  <si>
    <t>Alūksnes novads</t>
  </si>
  <si>
    <t>Augšdaugavas novads</t>
  </si>
  <si>
    <t>Balvu novads</t>
  </si>
  <si>
    <t>Bauskas novads</t>
  </si>
  <si>
    <t>Cēsu novads</t>
  </si>
  <si>
    <t>Dienvidkurzemes novads</t>
  </si>
  <si>
    <t>Dobeles novads</t>
  </si>
  <si>
    <t>Gulbenes novads</t>
  </si>
  <si>
    <t>Jelgavas novads</t>
  </si>
  <si>
    <t>Jēkabpils novads</t>
  </si>
  <si>
    <t>Krāslavas novads</t>
  </si>
  <si>
    <t>Kuldīgas novads</t>
  </si>
  <si>
    <t>Ķekavas novads</t>
  </si>
  <si>
    <t>Limbažu novads</t>
  </si>
  <si>
    <t>Līvānu novads</t>
  </si>
  <si>
    <t>Ludzas novads</t>
  </si>
  <si>
    <t>Madonas novads</t>
  </si>
  <si>
    <t>Ogres novads</t>
  </si>
  <si>
    <t>Olaines novads</t>
  </si>
  <si>
    <t>Preiļu novads</t>
  </si>
  <si>
    <t>Rēzeknes novads</t>
  </si>
  <si>
    <t>Salaspils novads</t>
  </si>
  <si>
    <t>Saldus novads</t>
  </si>
  <si>
    <t>Saulkrastu novads</t>
  </si>
  <si>
    <t>Siguldas novads</t>
  </si>
  <si>
    <t>Smiltenes novads</t>
  </si>
  <si>
    <t>Talsu novads</t>
  </si>
  <si>
    <t>Tukuma novads</t>
  </si>
  <si>
    <t>Valkas novads</t>
  </si>
  <si>
    <t>Valmieras novads</t>
  </si>
  <si>
    <t>Varakļānu novads</t>
  </si>
  <si>
    <t>Ventspils novads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</si>
</sst>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1"/>
      <color theme="1"/>
      <name val="Calibri"/>
      <family val="2"/>
      <scheme val="minor"/>
    </font>
    <font>
      <sz val="10"/>
      <name val="Arial"/>
      <family val="2"/>
      <charset val="186"/>
    </font>
    <font>
      <sz val="11"/>
      <color theme="1"/>
      <name val="Times New Roman"/>
      <family val="1"/>
      <charset val="186"/>
    </font>
    <font>
      <i/>
      <sz val="9"/>
      <color theme="1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name val="Times New Roman"/>
      <family val="1"/>
      <charset val="186"/>
    </font>
    <font>
      <b/>
      <sz val="11"/>
      <color indexed="63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b/>
      <i/>
      <sz val="11"/>
      <color theme="1"/>
      <name val="Times New Roman"/>
      <family val="1"/>
      <charset val="186"/>
    </font>
    <font>
      <b/>
      <sz val="13"/>
      <color theme="1"/>
      <name val="Times New Roman"/>
      <family val="1"/>
      <charset val="186"/>
    </font>
    <font>
      <sz val="11"/>
      <color rgb="FF000000"/>
      <name val="Calibri"/>
      <family val="2"/>
    </font>
    <font>
      <b/>
      <sz val="12"/>
      <color rgb="FF000000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sz val="12"/>
      <color rgb="FF000000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16" fillId="0" borderId="0" applyBorder="0"/>
  </cellStyleXfs>
  <cellXfs count="88">
    <xf numFmtId="0" fontId="0" fillId="0" borderId="0" xfId="0"/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4" fontId="5" fillId="0" borderId="0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1" fontId="2" fillId="0" borderId="0" xfId="0" applyNumberFormat="1" applyFont="1" applyFill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 wrapText="1"/>
    </xf>
    <xf numFmtId="1" fontId="9" fillId="0" borderId="1" xfId="2" applyNumberFormat="1" applyFont="1" applyBorder="1" applyAlignment="1">
      <alignment horizontal="center" vertical="center" wrapText="1"/>
    </xf>
    <xf numFmtId="1" fontId="10" fillId="0" borderId="1" xfId="4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1" fontId="11" fillId="0" borderId="1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1" fontId="5" fillId="0" borderId="0" xfId="0" applyNumberFormat="1" applyFont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2" fontId="5" fillId="0" borderId="0" xfId="0" applyNumberFormat="1" applyFont="1" applyAlignment="1">
      <alignment horizontal="center" vertical="center" wrapText="1"/>
    </xf>
    <xf numFmtId="4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4" fontId="1" fillId="4" borderId="1" xfId="0" applyNumberFormat="1" applyFont="1" applyFill="1" applyBorder="1" applyAlignment="1" applyProtection="1">
      <alignment horizontal="right" vertical="center" wrapText="1"/>
      <protection locked="0"/>
    </xf>
    <xf numFmtId="4" fontId="1" fillId="0" borderId="1" xfId="0" applyNumberFormat="1" applyFont="1" applyBorder="1" applyAlignment="1">
      <alignment horizontal="right" vertical="center" wrapText="1"/>
    </xf>
    <xf numFmtId="0" fontId="1" fillId="2" borderId="6" xfId="0" applyFont="1" applyFill="1" applyBorder="1" applyAlignment="1">
      <alignment horizontal="center" vertical="center" wrapText="1"/>
    </xf>
    <xf numFmtId="49" fontId="5" fillId="4" borderId="6" xfId="0" applyNumberFormat="1" applyFont="1" applyFill="1" applyBorder="1" applyAlignment="1" applyProtection="1">
      <alignment vertical="center" wrapText="1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</xf>
    <xf numFmtId="0" fontId="18" fillId="0" borderId="0" xfId="5" applyNumberFormat="1" applyFont="1" applyFill="1" applyAlignment="1" applyProtection="1">
      <alignment horizontal="center" vertical="center" wrapText="1"/>
    </xf>
    <xf numFmtId="0" fontId="12" fillId="0" borderId="0" xfId="5" applyNumberFormat="1" applyFont="1" applyFill="1" applyAlignment="1" applyProtection="1">
      <alignment horizontal="center" vertical="center" wrapText="1"/>
    </xf>
    <xf numFmtId="3" fontId="18" fillId="0" borderId="0" xfId="5" applyNumberFormat="1" applyFont="1" applyFill="1" applyAlignment="1" applyProtection="1">
      <alignment horizontal="center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2" fillId="3" borderId="14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49" fontId="5" fillId="4" borderId="8" xfId="0" applyNumberFormat="1" applyFont="1" applyFill="1" applyBorder="1" applyAlignment="1" applyProtection="1">
      <alignment horizontal="center" vertical="center" wrapText="1"/>
      <protection locked="0"/>
    </xf>
    <xf numFmtId="49" fontId="5" fillId="4" borderId="9" xfId="0" applyNumberFormat="1" applyFont="1" applyFill="1" applyBorder="1" applyAlignment="1" applyProtection="1">
      <alignment horizontal="center" vertical="center" wrapText="1"/>
      <protection locked="0"/>
    </xf>
    <xf numFmtId="49" fontId="5" fillId="4" borderId="10" xfId="0" applyNumberFormat="1" applyFont="1" applyFill="1" applyBorder="1" applyAlignment="1" applyProtection="1">
      <alignment horizontal="center" vertical="center" wrapText="1"/>
      <protection locked="0"/>
    </xf>
    <xf numFmtId="49" fontId="5" fillId="4" borderId="11" xfId="0" applyNumberFormat="1" applyFont="1" applyFill="1" applyBorder="1" applyAlignment="1" applyProtection="1">
      <alignment horizontal="center" vertical="center" wrapText="1"/>
      <protection locked="0"/>
    </xf>
    <xf numFmtId="49" fontId="5" fillId="4" borderId="12" xfId="0" applyNumberFormat="1" applyFont="1" applyFill="1" applyBorder="1" applyAlignment="1" applyProtection="1">
      <alignment horizontal="center" vertical="center" wrapText="1"/>
      <protection locked="0"/>
    </xf>
    <xf numFmtId="49" fontId="5" fillId="4" borderId="13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3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3" fontId="1" fillId="0" borderId="6" xfId="0" applyNumberFormat="1" applyFont="1" applyFill="1" applyBorder="1" applyAlignment="1">
      <alignment horizontal="center" vertical="center" wrapText="1"/>
    </xf>
    <xf numFmtId="3" fontId="1" fillId="0" borderId="7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/>
    </xf>
    <xf numFmtId="49" fontId="5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>
      <alignment horizontal="left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49" fontId="5" fillId="4" borderId="6" xfId="0" applyNumberFormat="1" applyFont="1" applyFill="1" applyBorder="1" applyAlignment="1" applyProtection="1">
      <alignment horizontal="center" vertical="center" wrapText="1"/>
      <protection locked="0"/>
    </xf>
    <xf numFmtId="49" fontId="5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6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7" fillId="0" borderId="0" xfId="0" applyNumberFormat="1" applyFont="1" applyFill="1" applyAlignment="1" applyProtection="1">
      <alignment horizontal="center" vertical="center" wrapText="1"/>
    </xf>
    <xf numFmtId="0" fontId="18" fillId="0" borderId="0" xfId="0" applyNumberFormat="1" applyFont="1" applyFill="1" applyAlignment="1" applyProtection="1">
      <alignment horizontal="center" vertical="center" wrapText="1"/>
    </xf>
    <xf numFmtId="3" fontId="18" fillId="0" borderId="0" xfId="0" applyNumberFormat="1" applyFont="1" applyFill="1" applyAlignment="1" applyProtection="1">
      <alignment horizontal="center" vertical="center" wrapText="1"/>
    </xf>
    <xf numFmtId="0" fontId="12" fillId="0" borderId="0" xfId="0" applyNumberFormat="1" applyFont="1" applyFill="1" applyAlignment="1" applyProtection="1">
      <alignment horizontal="center" vertical="center" wrapText="1"/>
    </xf>
    <xf numFmtId="0" fontId="12" fillId="5" borderId="1" xfId="0" applyNumberFormat="1" applyFont="1" applyFill="1" applyBorder="1" applyAlignment="1" applyProtection="1">
      <alignment horizontal="center" vertical="center" wrapText="1"/>
    </xf>
    <xf numFmtId="3" fontId="12" fillId="5" borderId="1" xfId="0" applyNumberFormat="1" applyFont="1" applyFill="1" applyBorder="1" applyAlignment="1" applyProtection="1">
      <alignment horizontal="center" vertical="center" wrapText="1"/>
    </xf>
    <xf numFmtId="0" fontId="12" fillId="6" borderId="1" xfId="0" applyNumberFormat="1" applyFont="1" applyFill="1" applyBorder="1" applyAlignment="1" applyProtection="1">
      <alignment horizontal="center" vertical="center" wrapText="1"/>
    </xf>
    <xf numFmtId="0" fontId="17" fillId="0" borderId="1" xfId="0" applyNumberFormat="1" applyFont="1" applyFill="1" applyBorder="1" applyAlignment="1" applyProtection="1">
      <alignment horizontal="center" vertical="center"/>
    </xf>
    <xf numFmtId="3" fontId="19" fillId="0" borderId="1" xfId="0" applyNumberFormat="1" applyFont="1" applyFill="1" applyBorder="1" applyAlignment="1" applyProtection="1">
      <alignment horizontal="center" vertical="center"/>
    </xf>
    <xf numFmtId="3" fontId="17" fillId="0" borderId="1" xfId="0" applyNumberFormat="1" applyFont="1" applyFill="1" applyBorder="1" applyAlignment="1" applyProtection="1">
      <alignment horizontal="center" vertical="center"/>
    </xf>
  </cellXfs>
  <cellStyles count="6">
    <cellStyle name="Normal" xfId="0" builtinId="0"/>
    <cellStyle name="Normal 2" xfId="1" xr:uid="{00000000-0005-0000-0000-000001000000}"/>
    <cellStyle name="Normal 3" xfId="5" xr:uid="{00000000-0005-0000-0000-000002000000}"/>
    <cellStyle name="Normal_LIZ_balles_analize_2006" xfId="3" xr:uid="{00000000-0005-0000-0000-000003000000}"/>
    <cellStyle name="Parasts 2" xfId="2" xr:uid="{00000000-0005-0000-0000-000004000000}"/>
    <cellStyle name="Percent_Sheet1" xfId="4" xr:uid="{00000000-0005-0000-0000-000005000000}"/>
  </cellStyles>
  <dxfs count="0"/>
  <tableStyles count="0" defaultTableStyle="TableStyleMedium2" defaultPivotStyle="PivotStyleLight16"/>
  <colors>
    <mruColors>
      <color rgb="FFF6C2BC"/>
      <color rgb="FFF0978E"/>
      <color rgb="FFD547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1"/>
  <sheetViews>
    <sheetView tabSelected="1" zoomScaleNormal="100" workbookViewId="0">
      <selection activeCell="A4" sqref="A4"/>
    </sheetView>
  </sheetViews>
  <sheetFormatPr defaultRowHeight="13.8" x14ac:dyDescent="0.3"/>
  <cols>
    <col min="1" max="1" width="59" style="1" customWidth="1"/>
    <col min="2" max="2" width="13.44140625" style="1" customWidth="1"/>
    <col min="3" max="3" width="26.77734375" style="1" customWidth="1"/>
    <col min="4" max="4" width="7.44140625" style="1" customWidth="1"/>
    <col min="5" max="5" width="11" style="1" customWidth="1"/>
    <col min="6" max="16384" width="8.88671875" style="1"/>
  </cols>
  <sheetData>
    <row r="1" spans="1:5" ht="46.2" customHeight="1" x14ac:dyDescent="0.3">
      <c r="A1" s="73" t="s">
        <v>545</v>
      </c>
      <c r="B1" s="73"/>
      <c r="C1" s="73"/>
      <c r="D1" s="73"/>
      <c r="E1" s="73"/>
    </row>
    <row r="3" spans="1:5" ht="18.600000000000001" customHeight="1" x14ac:dyDescent="0.3">
      <c r="A3" s="64" t="s">
        <v>519</v>
      </c>
      <c r="B3" s="64"/>
      <c r="C3" s="64"/>
      <c r="D3" s="64"/>
      <c r="E3" s="64"/>
    </row>
    <row r="4" spans="1:5" ht="18.600000000000001" customHeight="1" x14ac:dyDescent="0.3">
      <c r="A4" s="3" t="s">
        <v>554</v>
      </c>
      <c r="B4" s="3" t="s">
        <v>550</v>
      </c>
      <c r="C4" s="46" t="s">
        <v>558</v>
      </c>
      <c r="D4" s="47"/>
      <c r="E4" s="3" t="s">
        <v>518</v>
      </c>
    </row>
    <row r="5" spans="1:5" ht="18.600000000000001" customHeight="1" x14ac:dyDescent="0.3">
      <c r="A5" s="2" t="s">
        <v>521</v>
      </c>
      <c r="B5" s="32"/>
      <c r="C5" s="48"/>
      <c r="D5" s="49"/>
      <c r="E5" s="65">
        <f>IF(B5="JĀ",30,IF(B6="JĀ",20,IF(B7="JĀ",10,0)))</f>
        <v>0</v>
      </c>
    </row>
    <row r="6" spans="1:5" ht="18.600000000000001" customHeight="1" x14ac:dyDescent="0.3">
      <c r="A6" s="2" t="s">
        <v>522</v>
      </c>
      <c r="B6" s="32"/>
      <c r="C6" s="50"/>
      <c r="D6" s="51"/>
      <c r="E6" s="66">
        <f>IF(B6="JĀ",30,IF(B7="JĀ",20,IF(B14="JĀ",10,0)))</f>
        <v>0</v>
      </c>
    </row>
    <row r="7" spans="1:5" ht="18.600000000000001" customHeight="1" x14ac:dyDescent="0.3">
      <c r="A7" s="2" t="s">
        <v>523</v>
      </c>
      <c r="B7" s="32"/>
      <c r="C7" s="52"/>
      <c r="D7" s="53"/>
      <c r="E7" s="67">
        <f>IF(B7="JĀ",30,IF(B14="JĀ",20,IF(B16="JĀ",10,0)))</f>
        <v>0</v>
      </c>
    </row>
    <row r="8" spans="1:5" ht="16.2" customHeight="1" x14ac:dyDescent="0.3">
      <c r="A8" s="4"/>
      <c r="B8" s="5"/>
      <c r="C8" s="6"/>
      <c r="D8" s="6"/>
      <c r="E8" s="7"/>
    </row>
    <row r="9" spans="1:5" ht="18.600000000000001" customHeight="1" x14ac:dyDescent="0.3">
      <c r="A9" s="64" t="s">
        <v>555</v>
      </c>
      <c r="B9" s="64"/>
      <c r="C9" s="64"/>
      <c r="D9" s="64"/>
      <c r="E9" s="64"/>
    </row>
    <row r="10" spans="1:5" ht="18.600000000000001" customHeight="1" x14ac:dyDescent="0.3">
      <c r="A10" s="3" t="s">
        <v>554</v>
      </c>
      <c r="B10" s="3" t="s">
        <v>1</v>
      </c>
      <c r="C10" s="46" t="s">
        <v>556</v>
      </c>
      <c r="D10" s="47"/>
      <c r="E10" s="3" t="s">
        <v>518</v>
      </c>
    </row>
    <row r="11" spans="1:5" ht="29.4" customHeight="1" x14ac:dyDescent="0.3">
      <c r="A11" s="8" t="s">
        <v>530</v>
      </c>
      <c r="B11" s="32"/>
      <c r="C11" s="56">
        <f>IFERROR(VLOOKUP(B11,'IKP uz 1 iedzīvotāju'!$A$3:$D$39,4,FALSE),0)</f>
        <v>0</v>
      </c>
      <c r="D11" s="57"/>
      <c r="E11" s="28">
        <f>IF(AND(C11&gt;0,C11&lt;10000),15,IF(AND(C11&gt;=10000,C11&lt;15000),10,IF(AND(C11&gt;=15000,C11&lt;20000),5,0)))</f>
        <v>0</v>
      </c>
    </row>
    <row r="12" spans="1:5" x14ac:dyDescent="0.3">
      <c r="A12" s="58" t="s">
        <v>557</v>
      </c>
      <c r="B12" s="58"/>
      <c r="C12" s="29"/>
      <c r="D12" s="29"/>
      <c r="E12" s="30"/>
    </row>
    <row r="13" spans="1:5" ht="16.2" customHeight="1" x14ac:dyDescent="0.3">
      <c r="A13" s="9"/>
      <c r="B13" s="7"/>
      <c r="C13" s="6"/>
      <c r="D13" s="6"/>
      <c r="E13" s="7"/>
    </row>
    <row r="14" spans="1:5" ht="18.600000000000001" customHeight="1" x14ac:dyDescent="0.3">
      <c r="A14" s="76" t="s">
        <v>520</v>
      </c>
      <c r="B14" s="76"/>
      <c r="C14" s="76"/>
      <c r="D14" s="76"/>
      <c r="E14" s="76"/>
    </row>
    <row r="15" spans="1:5" ht="18.600000000000001" customHeight="1" x14ac:dyDescent="0.3">
      <c r="A15" s="3" t="s">
        <v>554</v>
      </c>
      <c r="B15" s="3" t="s">
        <v>550</v>
      </c>
      <c r="C15" s="46" t="s">
        <v>559</v>
      </c>
      <c r="D15" s="47"/>
      <c r="E15" s="3" t="s">
        <v>518</v>
      </c>
    </row>
    <row r="16" spans="1:5" ht="18.600000000000001" customHeight="1" x14ac:dyDescent="0.3">
      <c r="A16" s="2" t="s">
        <v>524</v>
      </c>
      <c r="B16" s="32"/>
      <c r="C16" s="48"/>
      <c r="D16" s="49"/>
      <c r="E16" s="65">
        <f>IF(B16="JĀ",15,IF(B17="JĀ",10,IF(B18="JĀ",5,0)))</f>
        <v>0</v>
      </c>
    </row>
    <row r="17" spans="1:5" ht="18.600000000000001" customHeight="1" x14ac:dyDescent="0.3">
      <c r="A17" s="2" t="s">
        <v>525</v>
      </c>
      <c r="B17" s="32"/>
      <c r="C17" s="50"/>
      <c r="D17" s="51"/>
      <c r="E17" s="66">
        <f>IF(B17="JĀ",30,IF(B18="JĀ",20,IF(B19="JĀ",10,0)))</f>
        <v>0</v>
      </c>
    </row>
    <row r="18" spans="1:5" ht="18.600000000000001" customHeight="1" x14ac:dyDescent="0.3">
      <c r="A18" s="2" t="s">
        <v>526</v>
      </c>
      <c r="B18" s="32"/>
      <c r="C18" s="52"/>
      <c r="D18" s="53"/>
      <c r="E18" s="67">
        <f>IF(B18="JĀ",30,IF(B19="JĀ",20,IF(B21="JĀ",10,0)))</f>
        <v>0</v>
      </c>
    </row>
    <row r="19" spans="1:5" ht="16.2" customHeight="1" x14ac:dyDescent="0.3"/>
    <row r="20" spans="1:5" ht="18.600000000000001" customHeight="1" x14ac:dyDescent="0.3">
      <c r="A20" s="64" t="s">
        <v>527</v>
      </c>
      <c r="B20" s="64"/>
      <c r="C20" s="64"/>
      <c r="D20" s="64"/>
      <c r="E20" s="64"/>
    </row>
    <row r="21" spans="1:5" ht="18.600000000000001" customHeight="1" x14ac:dyDescent="0.3">
      <c r="A21" s="3" t="s">
        <v>554</v>
      </c>
      <c r="B21" s="3" t="s">
        <v>550</v>
      </c>
      <c r="C21" s="46" t="s">
        <v>559</v>
      </c>
      <c r="D21" s="47"/>
      <c r="E21" s="3" t="s">
        <v>518</v>
      </c>
    </row>
    <row r="22" spans="1:5" ht="18.600000000000001" customHeight="1" x14ac:dyDescent="0.3">
      <c r="A22" s="2" t="s">
        <v>528</v>
      </c>
      <c r="B22" s="32"/>
      <c r="C22" s="48"/>
      <c r="D22" s="49"/>
      <c r="E22" s="65">
        <f>IF(B22="JĀ",15,IF(B23="JĀ",10,IF(B24="JĀ",5,0)))</f>
        <v>0</v>
      </c>
    </row>
    <row r="23" spans="1:5" ht="18.600000000000001" customHeight="1" x14ac:dyDescent="0.3">
      <c r="A23" s="2" t="s">
        <v>536</v>
      </c>
      <c r="B23" s="32"/>
      <c r="C23" s="50"/>
      <c r="D23" s="51"/>
      <c r="E23" s="66">
        <f>IF(B23="JĀ",30,IF(B24="JĀ",20,IF(B25="JĀ",10,0)))</f>
        <v>0</v>
      </c>
    </row>
    <row r="24" spans="1:5" ht="18.600000000000001" customHeight="1" x14ac:dyDescent="0.3">
      <c r="A24" s="2" t="s">
        <v>529</v>
      </c>
      <c r="B24" s="32"/>
      <c r="C24" s="52"/>
      <c r="D24" s="53"/>
      <c r="E24" s="67">
        <f>IF(B24="JĀ",30,IF(B25="JĀ",20,IF(B27="JĀ",10,0)))</f>
        <v>0</v>
      </c>
    </row>
    <row r="25" spans="1:5" ht="16.2" customHeight="1" x14ac:dyDescent="0.3"/>
    <row r="26" spans="1:5" ht="18.600000000000001" customHeight="1" x14ac:dyDescent="0.3">
      <c r="A26" s="43" t="s">
        <v>531</v>
      </c>
      <c r="B26" s="44"/>
      <c r="C26" s="44"/>
      <c r="D26" s="44"/>
      <c r="E26" s="45"/>
    </row>
    <row r="27" spans="1:5" ht="18.600000000000001" customHeight="1" x14ac:dyDescent="0.3">
      <c r="A27" s="3" t="s">
        <v>554</v>
      </c>
      <c r="B27" s="3" t="s">
        <v>553</v>
      </c>
      <c r="C27" s="37" t="s">
        <v>559</v>
      </c>
      <c r="D27" s="3" t="s">
        <v>562</v>
      </c>
      <c r="E27" s="3" t="s">
        <v>518</v>
      </c>
    </row>
    <row r="28" spans="1:5" ht="34.200000000000003" customHeight="1" x14ac:dyDescent="0.3">
      <c r="A28" s="2" t="s">
        <v>546</v>
      </c>
      <c r="B28" s="32"/>
      <c r="C28" s="38"/>
      <c r="D28" s="39">
        <f>IFERROR(VLOOKUP(B28,'Zemes novērtējums'!$A$1:$C$512,3,FALSE),0)</f>
        <v>0</v>
      </c>
      <c r="E28" s="26">
        <f>IF(AND(D28&gt;0,D28&lt;20),15,IF(AND(D28&gt;=20,D28&lt;31),10,IF(AND(D28&gt;=31,D28&lt;41),5,0)))</f>
        <v>0</v>
      </c>
    </row>
    <row r="29" spans="1:5" x14ac:dyDescent="0.3">
      <c r="A29" s="58" t="s">
        <v>557</v>
      </c>
      <c r="B29" s="58"/>
      <c r="C29" s="6"/>
      <c r="D29" s="6"/>
      <c r="E29" s="31"/>
    </row>
    <row r="30" spans="1:5" ht="16.2" customHeight="1" x14ac:dyDescent="0.3"/>
    <row r="31" spans="1:5" ht="18.600000000000001" customHeight="1" x14ac:dyDescent="0.3">
      <c r="A31" s="64" t="s">
        <v>532</v>
      </c>
      <c r="B31" s="64"/>
      <c r="C31" s="64"/>
      <c r="D31" s="64"/>
      <c r="E31" s="64"/>
    </row>
    <row r="32" spans="1:5" ht="18.600000000000001" customHeight="1" x14ac:dyDescent="0.3">
      <c r="A32" s="3" t="s">
        <v>554</v>
      </c>
      <c r="B32" s="3" t="s">
        <v>550</v>
      </c>
      <c r="C32" s="46" t="s">
        <v>559</v>
      </c>
      <c r="D32" s="47"/>
      <c r="E32" s="3" t="s">
        <v>518</v>
      </c>
    </row>
    <row r="33" spans="1:5" ht="18.600000000000001" customHeight="1" x14ac:dyDescent="0.3">
      <c r="A33" s="2" t="s">
        <v>533</v>
      </c>
      <c r="B33" s="32"/>
      <c r="C33" s="48"/>
      <c r="D33" s="49"/>
      <c r="E33" s="65">
        <f>IF(B33="JĀ",10,IF(B34="JĀ",5,IF(B35="JĀ",0,0)))</f>
        <v>0</v>
      </c>
    </row>
    <row r="34" spans="1:5" ht="18.600000000000001" customHeight="1" x14ac:dyDescent="0.3">
      <c r="A34" s="2" t="s">
        <v>534</v>
      </c>
      <c r="B34" s="32"/>
      <c r="C34" s="50"/>
      <c r="D34" s="51"/>
      <c r="E34" s="66">
        <f>IF(B34="JĀ",30,IF(B35="JĀ",20,IF(B36="JĀ",10,0)))</f>
        <v>0</v>
      </c>
    </row>
    <row r="35" spans="1:5" ht="18.600000000000001" customHeight="1" x14ac:dyDescent="0.3">
      <c r="A35" s="2" t="s">
        <v>535</v>
      </c>
      <c r="B35" s="32"/>
      <c r="C35" s="52"/>
      <c r="D35" s="53"/>
      <c r="E35" s="67" t="e">
        <f>IF(B35="JĀ",30,IF(B36="JĀ",20,IF(#REF!="JĀ",10,0)))</f>
        <v>#REF!</v>
      </c>
    </row>
    <row r="36" spans="1:5" ht="16.2" customHeight="1" x14ac:dyDescent="0.3"/>
    <row r="37" spans="1:5" ht="18.600000000000001" customHeight="1" x14ac:dyDescent="0.3">
      <c r="A37" s="64" t="s">
        <v>537</v>
      </c>
      <c r="B37" s="64"/>
      <c r="C37" s="64"/>
      <c r="D37" s="64"/>
      <c r="E37" s="64"/>
    </row>
    <row r="38" spans="1:5" ht="18.600000000000001" customHeight="1" x14ac:dyDescent="0.3">
      <c r="A38" s="3" t="s">
        <v>554</v>
      </c>
      <c r="B38" s="3" t="s">
        <v>560</v>
      </c>
      <c r="C38" s="3" t="s">
        <v>559</v>
      </c>
      <c r="D38" s="3" t="s">
        <v>0</v>
      </c>
      <c r="E38" s="3" t="s">
        <v>518</v>
      </c>
    </row>
    <row r="39" spans="1:5" ht="18.600000000000001" customHeight="1" x14ac:dyDescent="0.3">
      <c r="A39" s="8" t="s">
        <v>551</v>
      </c>
      <c r="B39" s="34"/>
      <c r="C39" s="62"/>
      <c r="D39" s="54">
        <f>IFERROR(B39/(B39+B40)*100,0)</f>
        <v>0</v>
      </c>
      <c r="E39" s="60">
        <f>IF(D39&lt;10,0,IF(D39&gt;=51,10,5))</f>
        <v>0</v>
      </c>
    </row>
    <row r="40" spans="1:5" ht="18.600000000000001" customHeight="1" x14ac:dyDescent="0.3">
      <c r="A40" s="8" t="s">
        <v>552</v>
      </c>
      <c r="B40" s="34"/>
      <c r="C40" s="63"/>
      <c r="D40" s="55" t="str">
        <f>IFERROR(B44/(B44+C44)*100,"")</f>
        <v/>
      </c>
      <c r="E40" s="61">
        <f>IF(OR(C40="",C40&lt;10),0,IF(C40&gt;=51,10,5))</f>
        <v>0</v>
      </c>
    </row>
    <row r="41" spans="1:5" ht="18.600000000000001" customHeight="1" x14ac:dyDescent="0.3">
      <c r="A41" s="77" t="s">
        <v>549</v>
      </c>
      <c r="B41" s="77"/>
      <c r="C41" s="15"/>
      <c r="D41" s="15"/>
      <c r="E41" s="10"/>
    </row>
    <row r="42" spans="1:5" ht="16.2" customHeight="1" x14ac:dyDescent="0.3">
      <c r="A42" s="11"/>
      <c r="B42" s="12"/>
      <c r="C42" s="13"/>
      <c r="D42" s="13"/>
      <c r="E42" s="10"/>
    </row>
    <row r="43" spans="1:5" ht="18.600000000000001" customHeight="1" x14ac:dyDescent="0.3">
      <c r="A43" s="64" t="s">
        <v>538</v>
      </c>
      <c r="B43" s="64"/>
      <c r="C43" s="75"/>
      <c r="D43" s="75"/>
      <c r="E43" s="64"/>
    </row>
    <row r="44" spans="1:5" ht="18.600000000000001" customHeight="1" x14ac:dyDescent="0.3">
      <c r="A44" s="3" t="s">
        <v>554</v>
      </c>
      <c r="B44" s="3" t="s">
        <v>547</v>
      </c>
      <c r="C44" s="46" t="s">
        <v>559</v>
      </c>
      <c r="D44" s="47"/>
      <c r="E44" s="3" t="s">
        <v>518</v>
      </c>
    </row>
    <row r="45" spans="1:5" ht="18.600000000000001" customHeight="1" x14ac:dyDescent="0.3">
      <c r="A45" s="2" t="s">
        <v>17</v>
      </c>
      <c r="B45" s="35"/>
      <c r="C45" s="48"/>
      <c r="D45" s="49"/>
      <c r="E45" s="74">
        <f>IF(B45="",0,B45/B46*10+(B46-B45)/B46*5)</f>
        <v>0</v>
      </c>
    </row>
    <row r="46" spans="1:5" ht="18.600000000000001" customHeight="1" x14ac:dyDescent="0.3">
      <c r="A46" s="2" t="s">
        <v>18</v>
      </c>
      <c r="B46" s="36">
        <v>40000</v>
      </c>
      <c r="C46" s="52"/>
      <c r="D46" s="53"/>
      <c r="E46" s="74" t="e">
        <f t="shared" ref="E46" si="0">A46/A47*10+(A47-A46)/A47*5</f>
        <v>#VALUE!</v>
      </c>
    </row>
    <row r="47" spans="1:5" x14ac:dyDescent="0.3">
      <c r="A47" s="58" t="s">
        <v>16</v>
      </c>
      <c r="B47" s="58"/>
    </row>
    <row r="48" spans="1:5" x14ac:dyDescent="0.3">
      <c r="A48" s="58" t="s">
        <v>549</v>
      </c>
      <c r="B48" s="58"/>
    </row>
    <row r="49" spans="1:6" ht="16.2" customHeight="1" x14ac:dyDescent="0.3"/>
    <row r="50" spans="1:6" ht="18.600000000000001" customHeight="1" x14ac:dyDescent="0.3">
      <c r="A50" s="64" t="s">
        <v>539</v>
      </c>
      <c r="B50" s="64"/>
      <c r="C50" s="64"/>
      <c r="D50" s="64"/>
      <c r="E50" s="64"/>
    </row>
    <row r="51" spans="1:6" ht="18.600000000000001" customHeight="1" x14ac:dyDescent="0.3">
      <c r="A51" s="3" t="s">
        <v>554</v>
      </c>
      <c r="B51" s="3" t="s">
        <v>550</v>
      </c>
      <c r="C51" s="46" t="s">
        <v>559</v>
      </c>
      <c r="D51" s="47"/>
      <c r="E51" s="3" t="s">
        <v>518</v>
      </c>
    </row>
    <row r="52" spans="1:6" ht="41.4" x14ac:dyDescent="0.3">
      <c r="A52" s="2" t="s">
        <v>542</v>
      </c>
      <c r="B52" s="32"/>
      <c r="C52" s="48"/>
      <c r="D52" s="49"/>
      <c r="E52" s="65">
        <f>IF(B52="JĀ",3,IF(B53="JĀ",3,IF(B54="JĀ",3,0)))</f>
        <v>0</v>
      </c>
    </row>
    <row r="53" spans="1:6" ht="27.6" x14ac:dyDescent="0.3">
      <c r="A53" s="2" t="s">
        <v>543</v>
      </c>
      <c r="B53" s="32"/>
      <c r="C53" s="50"/>
      <c r="D53" s="51"/>
      <c r="E53" s="66">
        <f>IF(B53="JĀ",30,IF(B54="JĀ",20,IF(B55="JĀ",10,0)))</f>
        <v>0</v>
      </c>
    </row>
    <row r="54" spans="1:6" ht="27.6" x14ac:dyDescent="0.3">
      <c r="A54" s="2" t="s">
        <v>544</v>
      </c>
      <c r="B54" s="32"/>
      <c r="C54" s="52"/>
      <c r="D54" s="53"/>
      <c r="E54" s="67">
        <f>IF(B54="JĀ",30,IF(B55="JĀ",20,IF(B57="JĀ",10,0)))</f>
        <v>0</v>
      </c>
    </row>
    <row r="55" spans="1:6" ht="16.2" customHeight="1" x14ac:dyDescent="0.3"/>
    <row r="56" spans="1:6" ht="18.600000000000001" customHeight="1" x14ac:dyDescent="0.3">
      <c r="A56" s="64" t="s">
        <v>540</v>
      </c>
      <c r="B56" s="64"/>
      <c r="C56" s="64"/>
      <c r="D56" s="64"/>
      <c r="E56" s="64"/>
    </row>
    <row r="57" spans="1:6" ht="18.600000000000001" customHeight="1" x14ac:dyDescent="0.3">
      <c r="A57" s="3" t="s">
        <v>554</v>
      </c>
      <c r="B57" s="3" t="s">
        <v>550</v>
      </c>
      <c r="C57" s="46" t="s">
        <v>559</v>
      </c>
      <c r="D57" s="47"/>
      <c r="E57" s="3" t="s">
        <v>518</v>
      </c>
    </row>
    <row r="58" spans="1:6" ht="34.200000000000003" customHeight="1" x14ac:dyDescent="0.3">
      <c r="A58" s="2" t="s">
        <v>541</v>
      </c>
      <c r="B58" s="32"/>
      <c r="C58" s="68"/>
      <c r="D58" s="69"/>
      <c r="E58" s="26">
        <f>IF(B58="JĀ",5,0)</f>
        <v>0</v>
      </c>
    </row>
    <row r="59" spans="1:6" ht="16.2" customHeight="1" x14ac:dyDescent="0.3"/>
    <row r="60" spans="1:6" ht="23.4" customHeight="1" x14ac:dyDescent="0.3">
      <c r="A60" s="70" t="s">
        <v>548</v>
      </c>
      <c r="B60" s="71"/>
      <c r="C60" s="71"/>
      <c r="D60" s="72"/>
      <c r="E60" s="27">
        <f>SUM(E5,E11,E16,E22,E28,E33,E39,E45,E52,E58)</f>
        <v>0</v>
      </c>
      <c r="F60" s="33"/>
    </row>
    <row r="61" spans="1:6" ht="18.600000000000001" customHeight="1" x14ac:dyDescent="0.3">
      <c r="A61" s="59" t="s">
        <v>561</v>
      </c>
      <c r="B61" s="59"/>
      <c r="C61" s="59"/>
      <c r="D61" s="59"/>
      <c r="E61" s="59"/>
    </row>
  </sheetData>
  <sheetProtection sheet="1" objects="1" scenarios="1"/>
  <mergeCells count="43">
    <mergeCell ref="A1:E1"/>
    <mergeCell ref="A47:B47"/>
    <mergeCell ref="E45:E46"/>
    <mergeCell ref="A31:E31"/>
    <mergeCell ref="E33:E35"/>
    <mergeCell ref="A37:E37"/>
    <mergeCell ref="A43:E43"/>
    <mergeCell ref="E16:E18"/>
    <mergeCell ref="E22:E24"/>
    <mergeCell ref="A20:E20"/>
    <mergeCell ref="A9:E9"/>
    <mergeCell ref="A3:E3"/>
    <mergeCell ref="E5:E7"/>
    <mergeCell ref="A14:E14"/>
    <mergeCell ref="A41:B41"/>
    <mergeCell ref="A12:B12"/>
    <mergeCell ref="A61:E61"/>
    <mergeCell ref="E39:E40"/>
    <mergeCell ref="C39:C40"/>
    <mergeCell ref="A56:E56"/>
    <mergeCell ref="E52:E54"/>
    <mergeCell ref="A50:E50"/>
    <mergeCell ref="C44:D44"/>
    <mergeCell ref="C51:D51"/>
    <mergeCell ref="C57:D57"/>
    <mergeCell ref="C45:D46"/>
    <mergeCell ref="C52:D54"/>
    <mergeCell ref="C58:D58"/>
    <mergeCell ref="A48:B48"/>
    <mergeCell ref="A60:D60"/>
    <mergeCell ref="A26:E26"/>
    <mergeCell ref="C4:D4"/>
    <mergeCell ref="C5:D7"/>
    <mergeCell ref="D39:D40"/>
    <mergeCell ref="C10:D10"/>
    <mergeCell ref="C11:D11"/>
    <mergeCell ref="C15:D15"/>
    <mergeCell ref="C16:D18"/>
    <mergeCell ref="C21:D21"/>
    <mergeCell ref="C22:D24"/>
    <mergeCell ref="C32:D32"/>
    <mergeCell ref="C33:D35"/>
    <mergeCell ref="A29:B29"/>
  </mergeCells>
  <dataValidations count="1">
    <dataValidation type="list" allowBlank="1" showInputMessage="1" showErrorMessage="1" sqref="B16:B18 B5:B8 B13 B22:B24 B33:B35 B52:B54 B58" xr:uid="{00000000-0002-0000-0000-000000000000}">
      <formula1>"JĀ"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'Zemes novērtējums'!$A$2:$A$512</xm:f>
          </x14:formula1>
          <xm:sqref>B28</xm:sqref>
        </x14:dataValidation>
        <x14:dataValidation type="list" allowBlank="1" showInputMessage="1" showErrorMessage="1" xr:uid="{00000000-0002-0000-0000-000002000000}">
          <x14:formula1>
            <xm:f>'IKP uz 1 iedzīvotāju'!$A$4:$A$39</xm:f>
          </x14:formula1>
          <xm:sqref>B11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9"/>
  <sheetViews>
    <sheetView zoomScaleNormal="100" workbookViewId="0">
      <pane ySplit="3" topLeftCell="A4" activePane="bottomLeft" state="frozen"/>
      <selection pane="bottomLeft" activeCell="C28" sqref="C28"/>
    </sheetView>
  </sheetViews>
  <sheetFormatPr defaultRowHeight="13.8" x14ac:dyDescent="0.3"/>
  <cols>
    <col min="1" max="1" width="26" style="40" customWidth="1"/>
    <col min="2" max="2" width="21.21875" style="40" customWidth="1"/>
    <col min="3" max="3" width="21.21875" style="42" customWidth="1"/>
    <col min="4" max="4" width="21.21875" style="41" customWidth="1"/>
    <col min="5" max="16384" width="8.88671875" style="40"/>
  </cols>
  <sheetData>
    <row r="1" spans="1:4" ht="20.399999999999999" customHeight="1" x14ac:dyDescent="0.3">
      <c r="A1" s="78" t="s">
        <v>563</v>
      </c>
      <c r="B1" s="78"/>
      <c r="C1" s="78"/>
      <c r="D1" s="78"/>
    </row>
    <row r="2" spans="1:4" x14ac:dyDescent="0.3">
      <c r="A2" s="79"/>
      <c r="B2" s="79"/>
      <c r="C2" s="80"/>
      <c r="D2" s="81"/>
    </row>
    <row r="3" spans="1:4" s="41" customFormat="1" ht="57" customHeight="1" x14ac:dyDescent="0.3">
      <c r="A3" s="82" t="s">
        <v>19</v>
      </c>
      <c r="B3" s="83" t="s">
        <v>564</v>
      </c>
      <c r="C3" s="83" t="s">
        <v>565</v>
      </c>
      <c r="D3" s="84" t="s">
        <v>566</v>
      </c>
    </row>
    <row r="4" spans="1:4" ht="15.6" x14ac:dyDescent="0.3">
      <c r="A4" s="85" t="s">
        <v>567</v>
      </c>
      <c r="B4" s="86">
        <v>353013000</v>
      </c>
      <c r="C4" s="86">
        <v>29118</v>
      </c>
      <c r="D4" s="87">
        <f t="shared" ref="D4:D39" si="0">B4/C4</f>
        <v>12123.531835977747</v>
      </c>
    </row>
    <row r="5" spans="1:4" ht="15.6" x14ac:dyDescent="0.3">
      <c r="A5" s="85" t="s">
        <v>568</v>
      </c>
      <c r="B5" s="86">
        <v>114553000</v>
      </c>
      <c r="C5" s="86">
        <v>13708</v>
      </c>
      <c r="D5" s="87">
        <f t="shared" si="0"/>
        <v>8356.6530493142691</v>
      </c>
    </row>
    <row r="6" spans="1:4" ht="15.6" x14ac:dyDescent="0.3">
      <c r="A6" s="85" t="s">
        <v>569</v>
      </c>
      <c r="B6" s="86">
        <v>143757000</v>
      </c>
      <c r="C6" s="86">
        <v>25456</v>
      </c>
      <c r="D6" s="87">
        <f t="shared" si="0"/>
        <v>5647.2737272155873</v>
      </c>
    </row>
    <row r="7" spans="1:4" ht="15.6" x14ac:dyDescent="0.3">
      <c r="A7" s="85" t="s">
        <v>3</v>
      </c>
      <c r="B7" s="86">
        <v>241214000</v>
      </c>
      <c r="C7" s="86">
        <v>21026</v>
      </c>
      <c r="D7" s="87">
        <f t="shared" si="0"/>
        <v>11472.177304289928</v>
      </c>
    </row>
    <row r="8" spans="1:4" ht="15.6" x14ac:dyDescent="0.3">
      <c r="A8" s="85" t="s">
        <v>570</v>
      </c>
      <c r="B8" s="86">
        <v>116925000</v>
      </c>
      <c r="C8" s="86">
        <v>18778</v>
      </c>
      <c r="D8" s="87">
        <f t="shared" si="0"/>
        <v>6226.7014591543293</v>
      </c>
    </row>
    <row r="9" spans="1:4" ht="15.6" x14ac:dyDescent="0.3">
      <c r="A9" s="85" t="s">
        <v>571</v>
      </c>
      <c r="B9" s="86">
        <v>383348000</v>
      </c>
      <c r="C9" s="86">
        <v>41314</v>
      </c>
      <c r="D9" s="87">
        <f t="shared" si="0"/>
        <v>9278.8885123686887</v>
      </c>
    </row>
    <row r="10" spans="1:4" ht="15.6" x14ac:dyDescent="0.3">
      <c r="A10" s="85" t="s">
        <v>572</v>
      </c>
      <c r="B10" s="86">
        <v>431043000</v>
      </c>
      <c r="C10" s="86">
        <v>40924</v>
      </c>
      <c r="D10" s="87">
        <f t="shared" si="0"/>
        <v>10532.768057863357</v>
      </c>
    </row>
    <row r="11" spans="1:4" ht="15.6" x14ac:dyDescent="0.3">
      <c r="A11" s="85" t="s">
        <v>573</v>
      </c>
      <c r="B11" s="86">
        <v>332749000</v>
      </c>
      <c r="C11" s="86">
        <v>32848</v>
      </c>
      <c r="D11" s="87">
        <f t="shared" si="0"/>
        <v>10129.962250365319</v>
      </c>
    </row>
    <row r="12" spans="1:4" ht="15.6" x14ac:dyDescent="0.3">
      <c r="A12" s="85" t="s">
        <v>574</v>
      </c>
      <c r="B12" s="86">
        <v>360746000</v>
      </c>
      <c r="C12" s="86">
        <v>28213</v>
      </c>
      <c r="D12" s="87">
        <f t="shared" si="0"/>
        <v>12786.516853932584</v>
      </c>
    </row>
    <row r="13" spans="1:4" ht="15.6" x14ac:dyDescent="0.3">
      <c r="A13" s="85" t="s">
        <v>575</v>
      </c>
      <c r="B13" s="86">
        <v>221247000</v>
      </c>
      <c r="C13" s="86">
        <v>19408</v>
      </c>
      <c r="D13" s="87">
        <f t="shared" si="0"/>
        <v>11399.783594394064</v>
      </c>
    </row>
    <row r="14" spans="1:4" ht="15.6" x14ac:dyDescent="0.3">
      <c r="A14" s="85" t="s">
        <v>576</v>
      </c>
      <c r="B14" s="86">
        <v>321345000</v>
      </c>
      <c r="C14" s="86">
        <v>31516</v>
      </c>
      <c r="D14" s="87">
        <f t="shared" si="0"/>
        <v>10196.249524051276</v>
      </c>
    </row>
    <row r="15" spans="1:4" ht="15.6" x14ac:dyDescent="0.3">
      <c r="A15" s="85" t="s">
        <v>577</v>
      </c>
      <c r="B15" s="86">
        <v>432781000</v>
      </c>
      <c r="C15" s="86">
        <v>40242</v>
      </c>
      <c r="D15" s="87">
        <f t="shared" si="0"/>
        <v>10754.460513890959</v>
      </c>
    </row>
    <row r="16" spans="1:4" ht="15.6" x14ac:dyDescent="0.3">
      <c r="A16" s="85" t="s">
        <v>578</v>
      </c>
      <c r="B16" s="86">
        <v>144725000</v>
      </c>
      <c r="C16" s="86">
        <v>21217</v>
      </c>
      <c r="D16" s="87">
        <f t="shared" si="0"/>
        <v>6821.1811283404813</v>
      </c>
    </row>
    <row r="17" spans="1:4" ht="15.6" x14ac:dyDescent="0.3">
      <c r="A17" s="85" t="s">
        <v>579</v>
      </c>
      <c r="B17" s="86">
        <v>292240000</v>
      </c>
      <c r="C17" s="86">
        <v>27480</v>
      </c>
      <c r="D17" s="87">
        <f t="shared" si="0"/>
        <v>10634.643377001456</v>
      </c>
    </row>
    <row r="18" spans="1:4" ht="15.6" x14ac:dyDescent="0.3">
      <c r="A18" s="85" t="s">
        <v>580</v>
      </c>
      <c r="B18" s="86">
        <v>576517000</v>
      </c>
      <c r="C18" s="86">
        <v>30098</v>
      </c>
      <c r="D18" s="87">
        <f t="shared" si="0"/>
        <v>19154.661439298292</v>
      </c>
    </row>
    <row r="19" spans="1:4" ht="15.6" x14ac:dyDescent="0.3">
      <c r="A19" s="85" t="s">
        <v>581</v>
      </c>
      <c r="B19" s="86">
        <v>275085000</v>
      </c>
      <c r="C19" s="86">
        <v>27956</v>
      </c>
      <c r="D19" s="87">
        <f t="shared" si="0"/>
        <v>9839.9270281871504</v>
      </c>
    </row>
    <row r="20" spans="1:4" ht="15.6" x14ac:dyDescent="0.3">
      <c r="A20" s="85" t="s">
        <v>582</v>
      </c>
      <c r="B20" s="86">
        <v>148836000</v>
      </c>
      <c r="C20" s="86">
        <v>10510</v>
      </c>
      <c r="D20" s="87">
        <f t="shared" si="0"/>
        <v>14161.370123691722</v>
      </c>
    </row>
    <row r="21" spans="1:4" ht="15.6" x14ac:dyDescent="0.3">
      <c r="A21" s="85" t="s">
        <v>583</v>
      </c>
      <c r="B21" s="86">
        <v>173627000</v>
      </c>
      <c r="C21" s="86">
        <v>21572</v>
      </c>
      <c r="D21" s="87">
        <f t="shared" si="0"/>
        <v>8048.7205636936769</v>
      </c>
    </row>
    <row r="22" spans="1:4" ht="15.6" x14ac:dyDescent="0.3">
      <c r="A22" s="85" t="s">
        <v>584</v>
      </c>
      <c r="B22" s="86">
        <v>324280000</v>
      </c>
      <c r="C22" s="86">
        <v>28335</v>
      </c>
      <c r="D22" s="87">
        <f t="shared" si="0"/>
        <v>11444.503264513853</v>
      </c>
    </row>
    <row r="23" spans="1:4" ht="15.6" x14ac:dyDescent="0.3">
      <c r="A23" s="85" t="s">
        <v>9</v>
      </c>
      <c r="B23" s="86">
        <v>1016351000</v>
      </c>
      <c r="C23" s="86">
        <v>32953</v>
      </c>
      <c r="D23" s="87">
        <f t="shared" si="0"/>
        <v>30842.442266258004</v>
      </c>
    </row>
    <row r="24" spans="1:4" ht="15.6" x14ac:dyDescent="0.3">
      <c r="A24" s="85" t="s">
        <v>585</v>
      </c>
      <c r="B24" s="86">
        <v>472712000</v>
      </c>
      <c r="C24" s="86">
        <v>57626</v>
      </c>
      <c r="D24" s="87">
        <f t="shared" si="0"/>
        <v>8203.102766112519</v>
      </c>
    </row>
    <row r="25" spans="1:4" ht="15.6" x14ac:dyDescent="0.3">
      <c r="A25" s="85" t="s">
        <v>586</v>
      </c>
      <c r="B25" s="86">
        <v>289840000</v>
      </c>
      <c r="C25" s="86">
        <v>19864</v>
      </c>
      <c r="D25" s="87">
        <f t="shared" si="0"/>
        <v>14591.220298026581</v>
      </c>
    </row>
    <row r="26" spans="1:4" ht="15.6" x14ac:dyDescent="0.3">
      <c r="A26" s="85" t="s">
        <v>587</v>
      </c>
      <c r="B26" s="86">
        <v>131427000</v>
      </c>
      <c r="C26" s="86">
        <v>16644</v>
      </c>
      <c r="D26" s="87">
        <f t="shared" si="0"/>
        <v>7896.359048305696</v>
      </c>
    </row>
    <row r="27" spans="1:4" ht="15.6" x14ac:dyDescent="0.3">
      <c r="A27" s="85" t="s">
        <v>588</v>
      </c>
      <c r="B27" s="86">
        <v>194398000</v>
      </c>
      <c r="C27" s="86">
        <v>28934</v>
      </c>
      <c r="D27" s="87">
        <f t="shared" si="0"/>
        <v>6718.6700767263428</v>
      </c>
    </row>
    <row r="28" spans="1:4" ht="15.6" x14ac:dyDescent="0.3">
      <c r="A28" s="85" t="s">
        <v>12</v>
      </c>
      <c r="B28" s="86">
        <v>757766000</v>
      </c>
      <c r="C28" s="86">
        <v>31440</v>
      </c>
      <c r="D28" s="87">
        <f t="shared" si="0"/>
        <v>24101.972010178117</v>
      </c>
    </row>
    <row r="29" spans="1:4" ht="15.6" x14ac:dyDescent="0.3">
      <c r="A29" s="85" t="s">
        <v>589</v>
      </c>
      <c r="B29" s="86">
        <v>245154000</v>
      </c>
      <c r="C29" s="86">
        <v>22944</v>
      </c>
      <c r="D29" s="87">
        <f t="shared" si="0"/>
        <v>10684.884937238494</v>
      </c>
    </row>
    <row r="30" spans="1:4" ht="15.6" x14ac:dyDescent="0.3">
      <c r="A30" s="85" t="s">
        <v>590</v>
      </c>
      <c r="B30" s="86">
        <v>351059000</v>
      </c>
      <c r="C30" s="86">
        <v>26879</v>
      </c>
      <c r="D30" s="87">
        <f t="shared" si="0"/>
        <v>13060.716544514305</v>
      </c>
    </row>
    <row r="31" spans="1:4" ht="15.6" x14ac:dyDescent="0.3">
      <c r="A31" s="85" t="s">
        <v>591</v>
      </c>
      <c r="B31" s="86">
        <v>109373000</v>
      </c>
      <c r="C31" s="86">
        <v>9072</v>
      </c>
      <c r="D31" s="87">
        <f t="shared" si="0"/>
        <v>12056.106701940036</v>
      </c>
    </row>
    <row r="32" spans="1:4" ht="15.6" x14ac:dyDescent="0.3">
      <c r="A32" s="85" t="s">
        <v>592</v>
      </c>
      <c r="B32" s="86">
        <v>379338000</v>
      </c>
      <c r="C32" s="86">
        <v>30427</v>
      </c>
      <c r="D32" s="87">
        <f t="shared" si="0"/>
        <v>12467.150885726493</v>
      </c>
    </row>
    <row r="33" spans="1:4" ht="15.6" x14ac:dyDescent="0.3">
      <c r="A33" s="85" t="s">
        <v>593</v>
      </c>
      <c r="B33" s="86">
        <v>321390000</v>
      </c>
      <c r="C33" s="86">
        <v>18041</v>
      </c>
      <c r="D33" s="87">
        <f t="shared" si="0"/>
        <v>17814.42270384125</v>
      </c>
    </row>
    <row r="34" spans="1:4" ht="15.6" x14ac:dyDescent="0.3">
      <c r="A34" s="85" t="s">
        <v>594</v>
      </c>
      <c r="B34" s="86">
        <v>384761000</v>
      </c>
      <c r="C34" s="86">
        <v>35433</v>
      </c>
      <c r="D34" s="87">
        <f t="shared" si="0"/>
        <v>10858.832162108769</v>
      </c>
    </row>
    <row r="35" spans="1:4" ht="15.6" x14ac:dyDescent="0.3">
      <c r="A35" s="85" t="s">
        <v>595</v>
      </c>
      <c r="B35" s="86">
        <v>421545000</v>
      </c>
      <c r="C35" s="86">
        <v>44193</v>
      </c>
      <c r="D35" s="87">
        <f t="shared" si="0"/>
        <v>9538.727852827371</v>
      </c>
    </row>
    <row r="36" spans="1:4" ht="15.6" x14ac:dyDescent="0.3">
      <c r="A36" s="85" t="s">
        <v>596</v>
      </c>
      <c r="B36" s="86">
        <v>67703000</v>
      </c>
      <c r="C36" s="86">
        <v>7534</v>
      </c>
      <c r="D36" s="87">
        <f t="shared" si="0"/>
        <v>8986.3286434828769</v>
      </c>
    </row>
    <row r="37" spans="1:4" ht="15.6" x14ac:dyDescent="0.3">
      <c r="A37" s="85" t="s">
        <v>597</v>
      </c>
      <c r="B37" s="86">
        <v>716933000</v>
      </c>
      <c r="C37" s="86">
        <v>51092</v>
      </c>
      <c r="D37" s="87">
        <f t="shared" si="0"/>
        <v>14032.196821420182</v>
      </c>
    </row>
    <row r="38" spans="1:4" ht="15.6" x14ac:dyDescent="0.3">
      <c r="A38" s="85" t="s">
        <v>598</v>
      </c>
      <c r="B38" s="86">
        <v>28088000</v>
      </c>
      <c r="C38" s="86">
        <v>2900</v>
      </c>
      <c r="D38" s="87">
        <f t="shared" si="0"/>
        <v>9685.5172413793098</v>
      </c>
    </row>
    <row r="39" spans="1:4" ht="15.6" x14ac:dyDescent="0.3">
      <c r="A39" s="85" t="s">
        <v>599</v>
      </c>
      <c r="B39" s="86">
        <v>132748000</v>
      </c>
      <c r="C39" s="86">
        <v>10659</v>
      </c>
      <c r="D39" s="87">
        <f t="shared" si="0"/>
        <v>12454.076367389061</v>
      </c>
    </row>
  </sheetData>
  <autoFilter ref="A3:D39" xr:uid="{00000000-0009-0000-0000-000001000000}"/>
  <mergeCells count="1">
    <mergeCell ref="A1:D1"/>
  </mergeCells>
  <printOptions horizontalCentered="1"/>
  <pageMargins left="0.74803149606299213" right="0.74803149606299213" top="0.74803149606299213" bottom="0.51181102362204722" header="0.51181102362204722" footer="0.74803149606299213"/>
  <pageSetup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512"/>
  <sheetViews>
    <sheetView workbookViewId="0">
      <pane ySplit="1" topLeftCell="A2" activePane="bottomLeft" state="frozen"/>
      <selection activeCell="B22" sqref="B22"/>
      <selection pane="bottomLeft" activeCell="E17" sqref="E17"/>
    </sheetView>
  </sheetViews>
  <sheetFormatPr defaultRowHeight="14.4" x14ac:dyDescent="0.3"/>
  <cols>
    <col min="1" max="1" width="20.88671875" style="24" customWidth="1"/>
    <col min="2" max="2" width="17.33203125" style="25" customWidth="1"/>
    <col min="3" max="3" width="16.88671875" style="22" customWidth="1"/>
    <col min="4" max="233" width="8.88671875" style="22"/>
    <col min="234" max="234" width="17.33203125" style="22" customWidth="1"/>
    <col min="235" max="235" width="28.33203125" style="22" customWidth="1"/>
    <col min="236" max="236" width="16.88671875" style="22" customWidth="1"/>
    <col min="237" max="238" width="8.88671875" style="22"/>
    <col min="239" max="239" width="9.109375" style="22" customWidth="1"/>
    <col min="240" max="240" width="21" style="22" bestFit="1" customWidth="1"/>
    <col min="241" max="241" width="15.6640625" style="22" bestFit="1" customWidth="1"/>
    <col min="242" max="489" width="8.88671875" style="22"/>
    <col min="490" max="490" width="17.33203125" style="22" customWidth="1"/>
    <col min="491" max="491" width="28.33203125" style="22" customWidth="1"/>
    <col min="492" max="492" width="16.88671875" style="22" customWidth="1"/>
    <col min="493" max="494" width="8.88671875" style="22"/>
    <col min="495" max="495" width="9.109375" style="22" customWidth="1"/>
    <col min="496" max="496" width="21" style="22" bestFit="1" customWidth="1"/>
    <col min="497" max="497" width="15.6640625" style="22" bestFit="1" customWidth="1"/>
    <col min="498" max="745" width="8.88671875" style="22"/>
    <col min="746" max="746" width="17.33203125" style="22" customWidth="1"/>
    <col min="747" max="747" width="28.33203125" style="22" customWidth="1"/>
    <col min="748" max="748" width="16.88671875" style="22" customWidth="1"/>
    <col min="749" max="750" width="8.88671875" style="22"/>
    <col min="751" max="751" width="9.109375" style="22" customWidth="1"/>
    <col min="752" max="752" width="21" style="22" bestFit="1" customWidth="1"/>
    <col min="753" max="753" width="15.6640625" style="22" bestFit="1" customWidth="1"/>
    <col min="754" max="1001" width="8.88671875" style="22"/>
    <col min="1002" max="1002" width="17.33203125" style="22" customWidth="1"/>
    <col min="1003" max="1003" width="28.33203125" style="22" customWidth="1"/>
    <col min="1004" max="1004" width="16.88671875" style="22" customWidth="1"/>
    <col min="1005" max="1006" width="8.88671875" style="22"/>
    <col min="1007" max="1007" width="9.109375" style="22" customWidth="1"/>
    <col min="1008" max="1008" width="21" style="22" bestFit="1" customWidth="1"/>
    <col min="1009" max="1009" width="15.6640625" style="22" bestFit="1" customWidth="1"/>
    <col min="1010" max="1257" width="8.88671875" style="22"/>
    <col min="1258" max="1258" width="17.33203125" style="22" customWidth="1"/>
    <col min="1259" max="1259" width="28.33203125" style="22" customWidth="1"/>
    <col min="1260" max="1260" width="16.88671875" style="22" customWidth="1"/>
    <col min="1261" max="1262" width="8.88671875" style="22"/>
    <col min="1263" max="1263" width="9.109375" style="22" customWidth="1"/>
    <col min="1264" max="1264" width="21" style="22" bestFit="1" customWidth="1"/>
    <col min="1265" max="1265" width="15.6640625" style="22" bestFit="1" customWidth="1"/>
    <col min="1266" max="1513" width="8.88671875" style="22"/>
    <col min="1514" max="1514" width="17.33203125" style="22" customWidth="1"/>
    <col min="1515" max="1515" width="28.33203125" style="22" customWidth="1"/>
    <col min="1516" max="1516" width="16.88671875" style="22" customWidth="1"/>
    <col min="1517" max="1518" width="8.88671875" style="22"/>
    <col min="1519" max="1519" width="9.109375" style="22" customWidth="1"/>
    <col min="1520" max="1520" width="21" style="22" bestFit="1" customWidth="1"/>
    <col min="1521" max="1521" width="15.6640625" style="22" bestFit="1" customWidth="1"/>
    <col min="1522" max="1769" width="8.88671875" style="22"/>
    <col min="1770" max="1770" width="17.33203125" style="22" customWidth="1"/>
    <col min="1771" max="1771" width="28.33203125" style="22" customWidth="1"/>
    <col min="1772" max="1772" width="16.88671875" style="22" customWidth="1"/>
    <col min="1773" max="1774" width="8.88671875" style="22"/>
    <col min="1775" max="1775" width="9.109375" style="22" customWidth="1"/>
    <col min="1776" max="1776" width="21" style="22" bestFit="1" customWidth="1"/>
    <col min="1777" max="1777" width="15.6640625" style="22" bestFit="1" customWidth="1"/>
    <col min="1778" max="2025" width="8.88671875" style="22"/>
    <col min="2026" max="2026" width="17.33203125" style="22" customWidth="1"/>
    <col min="2027" max="2027" width="28.33203125" style="22" customWidth="1"/>
    <col min="2028" max="2028" width="16.88671875" style="22" customWidth="1"/>
    <col min="2029" max="2030" width="8.88671875" style="22"/>
    <col min="2031" max="2031" width="9.109375" style="22" customWidth="1"/>
    <col min="2032" max="2032" width="21" style="22" bestFit="1" customWidth="1"/>
    <col min="2033" max="2033" width="15.6640625" style="22" bestFit="1" customWidth="1"/>
    <col min="2034" max="2281" width="8.88671875" style="22"/>
    <col min="2282" max="2282" width="17.33203125" style="22" customWidth="1"/>
    <col min="2283" max="2283" width="28.33203125" style="22" customWidth="1"/>
    <col min="2284" max="2284" width="16.88671875" style="22" customWidth="1"/>
    <col min="2285" max="2286" width="8.88671875" style="22"/>
    <col min="2287" max="2287" width="9.109375" style="22" customWidth="1"/>
    <col min="2288" max="2288" width="21" style="22" bestFit="1" customWidth="1"/>
    <col min="2289" max="2289" width="15.6640625" style="22" bestFit="1" customWidth="1"/>
    <col min="2290" max="2537" width="8.88671875" style="22"/>
    <col min="2538" max="2538" width="17.33203125" style="22" customWidth="1"/>
    <col min="2539" max="2539" width="28.33203125" style="22" customWidth="1"/>
    <col min="2540" max="2540" width="16.88671875" style="22" customWidth="1"/>
    <col min="2541" max="2542" width="8.88671875" style="22"/>
    <col min="2543" max="2543" width="9.109375" style="22" customWidth="1"/>
    <col min="2544" max="2544" width="21" style="22" bestFit="1" customWidth="1"/>
    <col min="2545" max="2545" width="15.6640625" style="22" bestFit="1" customWidth="1"/>
    <col min="2546" max="2793" width="8.88671875" style="22"/>
    <col min="2794" max="2794" width="17.33203125" style="22" customWidth="1"/>
    <col min="2795" max="2795" width="28.33203125" style="22" customWidth="1"/>
    <col min="2796" max="2796" width="16.88671875" style="22" customWidth="1"/>
    <col min="2797" max="2798" width="8.88671875" style="22"/>
    <col min="2799" max="2799" width="9.109375" style="22" customWidth="1"/>
    <col min="2800" max="2800" width="21" style="22" bestFit="1" customWidth="1"/>
    <col min="2801" max="2801" width="15.6640625" style="22" bestFit="1" customWidth="1"/>
    <col min="2802" max="3049" width="8.88671875" style="22"/>
    <col min="3050" max="3050" width="17.33203125" style="22" customWidth="1"/>
    <col min="3051" max="3051" width="28.33203125" style="22" customWidth="1"/>
    <col min="3052" max="3052" width="16.88671875" style="22" customWidth="1"/>
    <col min="3053" max="3054" width="8.88671875" style="22"/>
    <col min="3055" max="3055" width="9.109375" style="22" customWidth="1"/>
    <col min="3056" max="3056" width="21" style="22" bestFit="1" customWidth="1"/>
    <col min="3057" max="3057" width="15.6640625" style="22" bestFit="1" customWidth="1"/>
    <col min="3058" max="3305" width="8.88671875" style="22"/>
    <col min="3306" max="3306" width="17.33203125" style="22" customWidth="1"/>
    <col min="3307" max="3307" width="28.33203125" style="22" customWidth="1"/>
    <col min="3308" max="3308" width="16.88671875" style="22" customWidth="1"/>
    <col min="3309" max="3310" width="8.88671875" style="22"/>
    <col min="3311" max="3311" width="9.109375" style="22" customWidth="1"/>
    <col min="3312" max="3312" width="21" style="22" bestFit="1" customWidth="1"/>
    <col min="3313" max="3313" width="15.6640625" style="22" bestFit="1" customWidth="1"/>
    <col min="3314" max="3561" width="8.88671875" style="22"/>
    <col min="3562" max="3562" width="17.33203125" style="22" customWidth="1"/>
    <col min="3563" max="3563" width="28.33203125" style="22" customWidth="1"/>
    <col min="3564" max="3564" width="16.88671875" style="22" customWidth="1"/>
    <col min="3565" max="3566" width="8.88671875" style="22"/>
    <col min="3567" max="3567" width="9.109375" style="22" customWidth="1"/>
    <col min="3568" max="3568" width="21" style="22" bestFit="1" customWidth="1"/>
    <col min="3569" max="3569" width="15.6640625" style="22" bestFit="1" customWidth="1"/>
    <col min="3570" max="3817" width="8.88671875" style="22"/>
    <col min="3818" max="3818" width="17.33203125" style="22" customWidth="1"/>
    <col min="3819" max="3819" width="28.33203125" style="22" customWidth="1"/>
    <col min="3820" max="3820" width="16.88671875" style="22" customWidth="1"/>
    <col min="3821" max="3822" width="8.88671875" style="22"/>
    <col min="3823" max="3823" width="9.109375" style="22" customWidth="1"/>
    <col min="3824" max="3824" width="21" style="22" bestFit="1" customWidth="1"/>
    <col min="3825" max="3825" width="15.6640625" style="22" bestFit="1" customWidth="1"/>
    <col min="3826" max="4073" width="8.88671875" style="22"/>
    <col min="4074" max="4074" width="17.33203125" style="22" customWidth="1"/>
    <col min="4075" max="4075" width="28.33203125" style="22" customWidth="1"/>
    <col min="4076" max="4076" width="16.88671875" style="22" customWidth="1"/>
    <col min="4077" max="4078" width="8.88671875" style="22"/>
    <col min="4079" max="4079" width="9.109375" style="22" customWidth="1"/>
    <col min="4080" max="4080" width="21" style="22" bestFit="1" customWidth="1"/>
    <col min="4081" max="4081" width="15.6640625" style="22" bestFit="1" customWidth="1"/>
    <col min="4082" max="4329" width="8.88671875" style="22"/>
    <col min="4330" max="4330" width="17.33203125" style="22" customWidth="1"/>
    <col min="4331" max="4331" width="28.33203125" style="22" customWidth="1"/>
    <col min="4332" max="4332" width="16.88671875" style="22" customWidth="1"/>
    <col min="4333" max="4334" width="8.88671875" style="22"/>
    <col min="4335" max="4335" width="9.109375" style="22" customWidth="1"/>
    <col min="4336" max="4336" width="21" style="22" bestFit="1" customWidth="1"/>
    <col min="4337" max="4337" width="15.6640625" style="22" bestFit="1" customWidth="1"/>
    <col min="4338" max="4585" width="8.88671875" style="22"/>
    <col min="4586" max="4586" width="17.33203125" style="22" customWidth="1"/>
    <col min="4587" max="4587" width="28.33203125" style="22" customWidth="1"/>
    <col min="4588" max="4588" width="16.88671875" style="22" customWidth="1"/>
    <col min="4589" max="4590" width="8.88671875" style="22"/>
    <col min="4591" max="4591" width="9.109375" style="22" customWidth="1"/>
    <col min="4592" max="4592" width="21" style="22" bestFit="1" customWidth="1"/>
    <col min="4593" max="4593" width="15.6640625" style="22" bestFit="1" customWidth="1"/>
    <col min="4594" max="4841" width="8.88671875" style="22"/>
    <col min="4842" max="4842" width="17.33203125" style="22" customWidth="1"/>
    <col min="4843" max="4843" width="28.33203125" style="22" customWidth="1"/>
    <col min="4844" max="4844" width="16.88671875" style="22" customWidth="1"/>
    <col min="4845" max="4846" width="8.88671875" style="22"/>
    <col min="4847" max="4847" width="9.109375" style="22" customWidth="1"/>
    <col min="4848" max="4848" width="21" style="22" bestFit="1" customWidth="1"/>
    <col min="4849" max="4849" width="15.6640625" style="22" bestFit="1" customWidth="1"/>
    <col min="4850" max="5097" width="8.88671875" style="22"/>
    <col min="5098" max="5098" width="17.33203125" style="22" customWidth="1"/>
    <col min="5099" max="5099" width="28.33203125" style="22" customWidth="1"/>
    <col min="5100" max="5100" width="16.88671875" style="22" customWidth="1"/>
    <col min="5101" max="5102" width="8.88671875" style="22"/>
    <col min="5103" max="5103" width="9.109375" style="22" customWidth="1"/>
    <col min="5104" max="5104" width="21" style="22" bestFit="1" customWidth="1"/>
    <col min="5105" max="5105" width="15.6640625" style="22" bestFit="1" customWidth="1"/>
    <col min="5106" max="5353" width="8.88671875" style="22"/>
    <col min="5354" max="5354" width="17.33203125" style="22" customWidth="1"/>
    <col min="5355" max="5355" width="28.33203125" style="22" customWidth="1"/>
    <col min="5356" max="5356" width="16.88671875" style="22" customWidth="1"/>
    <col min="5357" max="5358" width="8.88671875" style="22"/>
    <col min="5359" max="5359" width="9.109375" style="22" customWidth="1"/>
    <col min="5360" max="5360" width="21" style="22" bestFit="1" customWidth="1"/>
    <col min="5361" max="5361" width="15.6640625" style="22" bestFit="1" customWidth="1"/>
    <col min="5362" max="5609" width="8.88671875" style="22"/>
    <col min="5610" max="5610" width="17.33203125" style="22" customWidth="1"/>
    <col min="5611" max="5611" width="28.33203125" style="22" customWidth="1"/>
    <col min="5612" max="5612" width="16.88671875" style="22" customWidth="1"/>
    <col min="5613" max="5614" width="8.88671875" style="22"/>
    <col min="5615" max="5615" width="9.109375" style="22" customWidth="1"/>
    <col min="5616" max="5616" width="21" style="22" bestFit="1" customWidth="1"/>
    <col min="5617" max="5617" width="15.6640625" style="22" bestFit="1" customWidth="1"/>
    <col min="5618" max="5865" width="8.88671875" style="22"/>
    <col min="5866" max="5866" width="17.33203125" style="22" customWidth="1"/>
    <col min="5867" max="5867" width="28.33203125" style="22" customWidth="1"/>
    <col min="5868" max="5868" width="16.88671875" style="22" customWidth="1"/>
    <col min="5869" max="5870" width="8.88671875" style="22"/>
    <col min="5871" max="5871" width="9.109375" style="22" customWidth="1"/>
    <col min="5872" max="5872" width="21" style="22" bestFit="1" customWidth="1"/>
    <col min="5873" max="5873" width="15.6640625" style="22" bestFit="1" customWidth="1"/>
    <col min="5874" max="6121" width="8.88671875" style="22"/>
    <col min="6122" max="6122" width="17.33203125" style="22" customWidth="1"/>
    <col min="6123" max="6123" width="28.33203125" style="22" customWidth="1"/>
    <col min="6124" max="6124" width="16.88671875" style="22" customWidth="1"/>
    <col min="6125" max="6126" width="8.88671875" style="22"/>
    <col min="6127" max="6127" width="9.109375" style="22" customWidth="1"/>
    <col min="6128" max="6128" width="21" style="22" bestFit="1" customWidth="1"/>
    <col min="6129" max="6129" width="15.6640625" style="22" bestFit="1" customWidth="1"/>
    <col min="6130" max="6377" width="8.88671875" style="22"/>
    <col min="6378" max="6378" width="17.33203125" style="22" customWidth="1"/>
    <col min="6379" max="6379" width="28.33203125" style="22" customWidth="1"/>
    <col min="6380" max="6380" width="16.88671875" style="22" customWidth="1"/>
    <col min="6381" max="6382" width="8.88671875" style="22"/>
    <col min="6383" max="6383" width="9.109375" style="22" customWidth="1"/>
    <col min="6384" max="6384" width="21" style="22" bestFit="1" customWidth="1"/>
    <col min="6385" max="6385" width="15.6640625" style="22" bestFit="1" customWidth="1"/>
    <col min="6386" max="6633" width="8.88671875" style="22"/>
    <col min="6634" max="6634" width="17.33203125" style="22" customWidth="1"/>
    <col min="6635" max="6635" width="28.33203125" style="22" customWidth="1"/>
    <col min="6636" max="6636" width="16.88671875" style="22" customWidth="1"/>
    <col min="6637" max="6638" width="8.88671875" style="22"/>
    <col min="6639" max="6639" width="9.109375" style="22" customWidth="1"/>
    <col min="6640" max="6640" width="21" style="22" bestFit="1" customWidth="1"/>
    <col min="6641" max="6641" width="15.6640625" style="22" bestFit="1" customWidth="1"/>
    <col min="6642" max="6889" width="8.88671875" style="22"/>
    <col min="6890" max="6890" width="17.33203125" style="22" customWidth="1"/>
    <col min="6891" max="6891" width="28.33203125" style="22" customWidth="1"/>
    <col min="6892" max="6892" width="16.88671875" style="22" customWidth="1"/>
    <col min="6893" max="6894" width="8.88671875" style="22"/>
    <col min="6895" max="6895" width="9.109375" style="22" customWidth="1"/>
    <col min="6896" max="6896" width="21" style="22" bestFit="1" customWidth="1"/>
    <col min="6897" max="6897" width="15.6640625" style="22" bestFit="1" customWidth="1"/>
    <col min="6898" max="7145" width="8.88671875" style="22"/>
    <col min="7146" max="7146" width="17.33203125" style="22" customWidth="1"/>
    <col min="7147" max="7147" width="28.33203125" style="22" customWidth="1"/>
    <col min="7148" max="7148" width="16.88671875" style="22" customWidth="1"/>
    <col min="7149" max="7150" width="8.88671875" style="22"/>
    <col min="7151" max="7151" width="9.109375" style="22" customWidth="1"/>
    <col min="7152" max="7152" width="21" style="22" bestFit="1" customWidth="1"/>
    <col min="7153" max="7153" width="15.6640625" style="22" bestFit="1" customWidth="1"/>
    <col min="7154" max="7401" width="8.88671875" style="22"/>
    <col min="7402" max="7402" width="17.33203125" style="22" customWidth="1"/>
    <col min="7403" max="7403" width="28.33203125" style="22" customWidth="1"/>
    <col min="7404" max="7404" width="16.88671875" style="22" customWidth="1"/>
    <col min="7405" max="7406" width="8.88671875" style="22"/>
    <col min="7407" max="7407" width="9.109375" style="22" customWidth="1"/>
    <col min="7408" max="7408" width="21" style="22" bestFit="1" customWidth="1"/>
    <col min="7409" max="7409" width="15.6640625" style="22" bestFit="1" customWidth="1"/>
    <col min="7410" max="7657" width="8.88671875" style="22"/>
    <col min="7658" max="7658" width="17.33203125" style="22" customWidth="1"/>
    <col min="7659" max="7659" width="28.33203125" style="22" customWidth="1"/>
    <col min="7660" max="7660" width="16.88671875" style="22" customWidth="1"/>
    <col min="7661" max="7662" width="8.88671875" style="22"/>
    <col min="7663" max="7663" width="9.109375" style="22" customWidth="1"/>
    <col min="7664" max="7664" width="21" style="22" bestFit="1" customWidth="1"/>
    <col min="7665" max="7665" width="15.6640625" style="22" bestFit="1" customWidth="1"/>
    <col min="7666" max="7913" width="8.88671875" style="22"/>
    <col min="7914" max="7914" width="17.33203125" style="22" customWidth="1"/>
    <col min="7915" max="7915" width="28.33203125" style="22" customWidth="1"/>
    <col min="7916" max="7916" width="16.88671875" style="22" customWidth="1"/>
    <col min="7917" max="7918" width="8.88671875" style="22"/>
    <col min="7919" max="7919" width="9.109375" style="22" customWidth="1"/>
    <col min="7920" max="7920" width="21" style="22" bestFit="1" customWidth="1"/>
    <col min="7921" max="7921" width="15.6640625" style="22" bestFit="1" customWidth="1"/>
    <col min="7922" max="8169" width="8.88671875" style="22"/>
    <col min="8170" max="8170" width="17.33203125" style="22" customWidth="1"/>
    <col min="8171" max="8171" width="28.33203125" style="22" customWidth="1"/>
    <col min="8172" max="8172" width="16.88671875" style="22" customWidth="1"/>
    <col min="8173" max="8174" width="8.88671875" style="22"/>
    <col min="8175" max="8175" width="9.109375" style="22" customWidth="1"/>
    <col min="8176" max="8176" width="21" style="22" bestFit="1" customWidth="1"/>
    <col min="8177" max="8177" width="15.6640625" style="22" bestFit="1" customWidth="1"/>
    <col min="8178" max="8425" width="8.88671875" style="22"/>
    <col min="8426" max="8426" width="17.33203125" style="22" customWidth="1"/>
    <col min="8427" max="8427" width="28.33203125" style="22" customWidth="1"/>
    <col min="8428" max="8428" width="16.88671875" style="22" customWidth="1"/>
    <col min="8429" max="8430" width="8.88671875" style="22"/>
    <col min="8431" max="8431" width="9.109375" style="22" customWidth="1"/>
    <col min="8432" max="8432" width="21" style="22" bestFit="1" customWidth="1"/>
    <col min="8433" max="8433" width="15.6640625" style="22" bestFit="1" customWidth="1"/>
    <col min="8434" max="8681" width="8.88671875" style="22"/>
    <col min="8682" max="8682" width="17.33203125" style="22" customWidth="1"/>
    <col min="8683" max="8683" width="28.33203125" style="22" customWidth="1"/>
    <col min="8684" max="8684" width="16.88671875" style="22" customWidth="1"/>
    <col min="8685" max="8686" width="8.88671875" style="22"/>
    <col min="8687" max="8687" width="9.109375" style="22" customWidth="1"/>
    <col min="8688" max="8688" width="21" style="22" bestFit="1" customWidth="1"/>
    <col min="8689" max="8689" width="15.6640625" style="22" bestFit="1" customWidth="1"/>
    <col min="8690" max="8937" width="8.88671875" style="22"/>
    <col min="8938" max="8938" width="17.33203125" style="22" customWidth="1"/>
    <col min="8939" max="8939" width="28.33203125" style="22" customWidth="1"/>
    <col min="8940" max="8940" width="16.88671875" style="22" customWidth="1"/>
    <col min="8941" max="8942" width="8.88671875" style="22"/>
    <col min="8943" max="8943" width="9.109375" style="22" customWidth="1"/>
    <col min="8944" max="8944" width="21" style="22" bestFit="1" customWidth="1"/>
    <col min="8945" max="8945" width="15.6640625" style="22" bestFit="1" customWidth="1"/>
    <col min="8946" max="9193" width="8.88671875" style="22"/>
    <col min="9194" max="9194" width="17.33203125" style="22" customWidth="1"/>
    <col min="9195" max="9195" width="28.33203125" style="22" customWidth="1"/>
    <col min="9196" max="9196" width="16.88671875" style="22" customWidth="1"/>
    <col min="9197" max="9198" width="8.88671875" style="22"/>
    <col min="9199" max="9199" width="9.109375" style="22" customWidth="1"/>
    <col min="9200" max="9200" width="21" style="22" bestFit="1" customWidth="1"/>
    <col min="9201" max="9201" width="15.6640625" style="22" bestFit="1" customWidth="1"/>
    <col min="9202" max="9449" width="8.88671875" style="22"/>
    <col min="9450" max="9450" width="17.33203125" style="22" customWidth="1"/>
    <col min="9451" max="9451" width="28.33203125" style="22" customWidth="1"/>
    <col min="9452" max="9452" width="16.88671875" style="22" customWidth="1"/>
    <col min="9453" max="9454" width="8.88671875" style="22"/>
    <col min="9455" max="9455" width="9.109375" style="22" customWidth="1"/>
    <col min="9456" max="9456" width="21" style="22" bestFit="1" customWidth="1"/>
    <col min="9457" max="9457" width="15.6640625" style="22" bestFit="1" customWidth="1"/>
    <col min="9458" max="9705" width="8.88671875" style="22"/>
    <col min="9706" max="9706" width="17.33203125" style="22" customWidth="1"/>
    <col min="9707" max="9707" width="28.33203125" style="22" customWidth="1"/>
    <col min="9708" max="9708" width="16.88671875" style="22" customWidth="1"/>
    <col min="9709" max="9710" width="8.88671875" style="22"/>
    <col min="9711" max="9711" width="9.109375" style="22" customWidth="1"/>
    <col min="9712" max="9712" width="21" style="22" bestFit="1" customWidth="1"/>
    <col min="9713" max="9713" width="15.6640625" style="22" bestFit="1" customWidth="1"/>
    <col min="9714" max="9961" width="8.88671875" style="22"/>
    <col min="9962" max="9962" width="17.33203125" style="22" customWidth="1"/>
    <col min="9963" max="9963" width="28.33203125" style="22" customWidth="1"/>
    <col min="9964" max="9964" width="16.88671875" style="22" customWidth="1"/>
    <col min="9965" max="9966" width="8.88671875" style="22"/>
    <col min="9967" max="9967" width="9.109375" style="22" customWidth="1"/>
    <col min="9968" max="9968" width="21" style="22" bestFit="1" customWidth="1"/>
    <col min="9969" max="9969" width="15.6640625" style="22" bestFit="1" customWidth="1"/>
    <col min="9970" max="10217" width="8.88671875" style="22"/>
    <col min="10218" max="10218" width="17.33203125" style="22" customWidth="1"/>
    <col min="10219" max="10219" width="28.33203125" style="22" customWidth="1"/>
    <col min="10220" max="10220" width="16.88671875" style="22" customWidth="1"/>
    <col min="10221" max="10222" width="8.88671875" style="22"/>
    <col min="10223" max="10223" width="9.109375" style="22" customWidth="1"/>
    <col min="10224" max="10224" width="21" style="22" bestFit="1" customWidth="1"/>
    <col min="10225" max="10225" width="15.6640625" style="22" bestFit="1" customWidth="1"/>
    <col min="10226" max="10473" width="8.88671875" style="22"/>
    <col min="10474" max="10474" width="17.33203125" style="22" customWidth="1"/>
    <col min="10475" max="10475" width="28.33203125" style="22" customWidth="1"/>
    <col min="10476" max="10476" width="16.88671875" style="22" customWidth="1"/>
    <col min="10477" max="10478" width="8.88671875" style="22"/>
    <col min="10479" max="10479" width="9.109375" style="22" customWidth="1"/>
    <col min="10480" max="10480" width="21" style="22" bestFit="1" customWidth="1"/>
    <col min="10481" max="10481" width="15.6640625" style="22" bestFit="1" customWidth="1"/>
    <col min="10482" max="10729" width="8.88671875" style="22"/>
    <col min="10730" max="10730" width="17.33203125" style="22" customWidth="1"/>
    <col min="10731" max="10731" width="28.33203125" style="22" customWidth="1"/>
    <col min="10732" max="10732" width="16.88671875" style="22" customWidth="1"/>
    <col min="10733" max="10734" width="8.88671875" style="22"/>
    <col min="10735" max="10735" width="9.109375" style="22" customWidth="1"/>
    <col min="10736" max="10736" width="21" style="22" bestFit="1" customWidth="1"/>
    <col min="10737" max="10737" width="15.6640625" style="22" bestFit="1" customWidth="1"/>
    <col min="10738" max="10985" width="8.88671875" style="22"/>
    <col min="10986" max="10986" width="17.33203125" style="22" customWidth="1"/>
    <col min="10987" max="10987" width="28.33203125" style="22" customWidth="1"/>
    <col min="10988" max="10988" width="16.88671875" style="22" customWidth="1"/>
    <col min="10989" max="10990" width="8.88671875" style="22"/>
    <col min="10991" max="10991" width="9.109375" style="22" customWidth="1"/>
    <col min="10992" max="10992" width="21" style="22" bestFit="1" customWidth="1"/>
    <col min="10993" max="10993" width="15.6640625" style="22" bestFit="1" customWidth="1"/>
    <col min="10994" max="11241" width="8.88671875" style="22"/>
    <col min="11242" max="11242" width="17.33203125" style="22" customWidth="1"/>
    <col min="11243" max="11243" width="28.33203125" style="22" customWidth="1"/>
    <col min="11244" max="11244" width="16.88671875" style="22" customWidth="1"/>
    <col min="11245" max="11246" width="8.88671875" style="22"/>
    <col min="11247" max="11247" width="9.109375" style="22" customWidth="1"/>
    <col min="11248" max="11248" width="21" style="22" bestFit="1" customWidth="1"/>
    <col min="11249" max="11249" width="15.6640625" style="22" bestFit="1" customWidth="1"/>
    <col min="11250" max="11497" width="8.88671875" style="22"/>
    <col min="11498" max="11498" width="17.33203125" style="22" customWidth="1"/>
    <col min="11499" max="11499" width="28.33203125" style="22" customWidth="1"/>
    <col min="11500" max="11500" width="16.88671875" style="22" customWidth="1"/>
    <col min="11501" max="11502" width="8.88671875" style="22"/>
    <col min="11503" max="11503" width="9.109375" style="22" customWidth="1"/>
    <col min="11504" max="11504" width="21" style="22" bestFit="1" customWidth="1"/>
    <col min="11505" max="11505" width="15.6640625" style="22" bestFit="1" customWidth="1"/>
    <col min="11506" max="11753" width="8.88671875" style="22"/>
    <col min="11754" max="11754" width="17.33203125" style="22" customWidth="1"/>
    <col min="11755" max="11755" width="28.33203125" style="22" customWidth="1"/>
    <col min="11756" max="11756" width="16.88671875" style="22" customWidth="1"/>
    <col min="11757" max="11758" width="8.88671875" style="22"/>
    <col min="11759" max="11759" width="9.109375" style="22" customWidth="1"/>
    <col min="11760" max="11760" width="21" style="22" bestFit="1" customWidth="1"/>
    <col min="11761" max="11761" width="15.6640625" style="22" bestFit="1" customWidth="1"/>
    <col min="11762" max="12009" width="8.88671875" style="22"/>
    <col min="12010" max="12010" width="17.33203125" style="22" customWidth="1"/>
    <col min="12011" max="12011" width="28.33203125" style="22" customWidth="1"/>
    <col min="12012" max="12012" width="16.88671875" style="22" customWidth="1"/>
    <col min="12013" max="12014" width="8.88671875" style="22"/>
    <col min="12015" max="12015" width="9.109375" style="22" customWidth="1"/>
    <col min="12016" max="12016" width="21" style="22" bestFit="1" customWidth="1"/>
    <col min="12017" max="12017" width="15.6640625" style="22" bestFit="1" customWidth="1"/>
    <col min="12018" max="12265" width="8.88671875" style="22"/>
    <col min="12266" max="12266" width="17.33203125" style="22" customWidth="1"/>
    <col min="12267" max="12267" width="28.33203125" style="22" customWidth="1"/>
    <col min="12268" max="12268" width="16.88671875" style="22" customWidth="1"/>
    <col min="12269" max="12270" width="8.88671875" style="22"/>
    <col min="12271" max="12271" width="9.109375" style="22" customWidth="1"/>
    <col min="12272" max="12272" width="21" style="22" bestFit="1" customWidth="1"/>
    <col min="12273" max="12273" width="15.6640625" style="22" bestFit="1" customWidth="1"/>
    <col min="12274" max="12521" width="8.88671875" style="22"/>
    <col min="12522" max="12522" width="17.33203125" style="22" customWidth="1"/>
    <col min="12523" max="12523" width="28.33203125" style="22" customWidth="1"/>
    <col min="12524" max="12524" width="16.88671875" style="22" customWidth="1"/>
    <col min="12525" max="12526" width="8.88671875" style="22"/>
    <col min="12527" max="12527" width="9.109375" style="22" customWidth="1"/>
    <col min="12528" max="12528" width="21" style="22" bestFit="1" customWidth="1"/>
    <col min="12529" max="12529" width="15.6640625" style="22" bestFit="1" customWidth="1"/>
    <col min="12530" max="12777" width="8.88671875" style="22"/>
    <col min="12778" max="12778" width="17.33203125" style="22" customWidth="1"/>
    <col min="12779" max="12779" width="28.33203125" style="22" customWidth="1"/>
    <col min="12780" max="12780" width="16.88671875" style="22" customWidth="1"/>
    <col min="12781" max="12782" width="8.88671875" style="22"/>
    <col min="12783" max="12783" width="9.109375" style="22" customWidth="1"/>
    <col min="12784" max="12784" width="21" style="22" bestFit="1" customWidth="1"/>
    <col min="12785" max="12785" width="15.6640625" style="22" bestFit="1" customWidth="1"/>
    <col min="12786" max="13033" width="8.88671875" style="22"/>
    <col min="13034" max="13034" width="17.33203125" style="22" customWidth="1"/>
    <col min="13035" max="13035" width="28.33203125" style="22" customWidth="1"/>
    <col min="13036" max="13036" width="16.88671875" style="22" customWidth="1"/>
    <col min="13037" max="13038" width="8.88671875" style="22"/>
    <col min="13039" max="13039" width="9.109375" style="22" customWidth="1"/>
    <col min="13040" max="13040" width="21" style="22" bestFit="1" customWidth="1"/>
    <col min="13041" max="13041" width="15.6640625" style="22" bestFit="1" customWidth="1"/>
    <col min="13042" max="13289" width="8.88671875" style="22"/>
    <col min="13290" max="13290" width="17.33203125" style="22" customWidth="1"/>
    <col min="13291" max="13291" width="28.33203125" style="22" customWidth="1"/>
    <col min="13292" max="13292" width="16.88671875" style="22" customWidth="1"/>
    <col min="13293" max="13294" width="8.88671875" style="22"/>
    <col min="13295" max="13295" width="9.109375" style="22" customWidth="1"/>
    <col min="13296" max="13296" width="21" style="22" bestFit="1" customWidth="1"/>
    <col min="13297" max="13297" width="15.6640625" style="22" bestFit="1" customWidth="1"/>
    <col min="13298" max="13545" width="8.88671875" style="22"/>
    <col min="13546" max="13546" width="17.33203125" style="22" customWidth="1"/>
    <col min="13547" max="13547" width="28.33203125" style="22" customWidth="1"/>
    <col min="13548" max="13548" width="16.88671875" style="22" customWidth="1"/>
    <col min="13549" max="13550" width="8.88671875" style="22"/>
    <col min="13551" max="13551" width="9.109375" style="22" customWidth="1"/>
    <col min="13552" max="13552" width="21" style="22" bestFit="1" customWidth="1"/>
    <col min="13553" max="13553" width="15.6640625" style="22" bestFit="1" customWidth="1"/>
    <col min="13554" max="13801" width="8.88671875" style="22"/>
    <col min="13802" max="13802" width="17.33203125" style="22" customWidth="1"/>
    <col min="13803" max="13803" width="28.33203125" style="22" customWidth="1"/>
    <col min="13804" max="13804" width="16.88671875" style="22" customWidth="1"/>
    <col min="13805" max="13806" width="8.88671875" style="22"/>
    <col min="13807" max="13807" width="9.109375" style="22" customWidth="1"/>
    <col min="13808" max="13808" width="21" style="22" bestFit="1" customWidth="1"/>
    <col min="13809" max="13809" width="15.6640625" style="22" bestFit="1" customWidth="1"/>
    <col min="13810" max="14057" width="8.88671875" style="22"/>
    <col min="14058" max="14058" width="17.33203125" style="22" customWidth="1"/>
    <col min="14059" max="14059" width="28.33203125" style="22" customWidth="1"/>
    <col min="14060" max="14060" width="16.88671875" style="22" customWidth="1"/>
    <col min="14061" max="14062" width="8.88671875" style="22"/>
    <col min="14063" max="14063" width="9.109375" style="22" customWidth="1"/>
    <col min="14064" max="14064" width="21" style="22" bestFit="1" customWidth="1"/>
    <col min="14065" max="14065" width="15.6640625" style="22" bestFit="1" customWidth="1"/>
    <col min="14066" max="14313" width="8.88671875" style="22"/>
    <col min="14314" max="14314" width="17.33203125" style="22" customWidth="1"/>
    <col min="14315" max="14315" width="28.33203125" style="22" customWidth="1"/>
    <col min="14316" max="14316" width="16.88671875" style="22" customWidth="1"/>
    <col min="14317" max="14318" width="8.88671875" style="22"/>
    <col min="14319" max="14319" width="9.109375" style="22" customWidth="1"/>
    <col min="14320" max="14320" width="21" style="22" bestFit="1" customWidth="1"/>
    <col min="14321" max="14321" width="15.6640625" style="22" bestFit="1" customWidth="1"/>
    <col min="14322" max="14569" width="8.88671875" style="22"/>
    <col min="14570" max="14570" width="17.33203125" style="22" customWidth="1"/>
    <col min="14571" max="14571" width="28.33203125" style="22" customWidth="1"/>
    <col min="14572" max="14572" width="16.88671875" style="22" customWidth="1"/>
    <col min="14573" max="14574" width="8.88671875" style="22"/>
    <col min="14575" max="14575" width="9.109375" style="22" customWidth="1"/>
    <col min="14576" max="14576" width="21" style="22" bestFit="1" customWidth="1"/>
    <col min="14577" max="14577" width="15.6640625" style="22" bestFit="1" customWidth="1"/>
    <col min="14578" max="14825" width="8.88671875" style="22"/>
    <col min="14826" max="14826" width="17.33203125" style="22" customWidth="1"/>
    <col min="14827" max="14827" width="28.33203125" style="22" customWidth="1"/>
    <col min="14828" max="14828" width="16.88671875" style="22" customWidth="1"/>
    <col min="14829" max="14830" width="8.88671875" style="22"/>
    <col min="14831" max="14831" width="9.109375" style="22" customWidth="1"/>
    <col min="14832" max="14832" width="21" style="22" bestFit="1" customWidth="1"/>
    <col min="14833" max="14833" width="15.6640625" style="22" bestFit="1" customWidth="1"/>
    <col min="14834" max="15081" width="8.88671875" style="22"/>
    <col min="15082" max="15082" width="17.33203125" style="22" customWidth="1"/>
    <col min="15083" max="15083" width="28.33203125" style="22" customWidth="1"/>
    <col min="15084" max="15084" width="16.88671875" style="22" customWidth="1"/>
    <col min="15085" max="15086" width="8.88671875" style="22"/>
    <col min="15087" max="15087" width="9.109375" style="22" customWidth="1"/>
    <col min="15088" max="15088" width="21" style="22" bestFit="1" customWidth="1"/>
    <col min="15089" max="15089" width="15.6640625" style="22" bestFit="1" customWidth="1"/>
    <col min="15090" max="15337" width="8.88671875" style="22"/>
    <col min="15338" max="15338" width="17.33203125" style="22" customWidth="1"/>
    <col min="15339" max="15339" width="28.33203125" style="22" customWidth="1"/>
    <col min="15340" max="15340" width="16.88671875" style="22" customWidth="1"/>
    <col min="15341" max="15342" width="8.88671875" style="22"/>
    <col min="15343" max="15343" width="9.109375" style="22" customWidth="1"/>
    <col min="15344" max="15344" width="21" style="22" bestFit="1" customWidth="1"/>
    <col min="15345" max="15345" width="15.6640625" style="22" bestFit="1" customWidth="1"/>
    <col min="15346" max="15593" width="8.88671875" style="22"/>
    <col min="15594" max="15594" width="17.33203125" style="22" customWidth="1"/>
    <col min="15595" max="15595" width="28.33203125" style="22" customWidth="1"/>
    <col min="15596" max="15596" width="16.88671875" style="22" customWidth="1"/>
    <col min="15597" max="15598" width="8.88671875" style="22"/>
    <col min="15599" max="15599" width="9.109375" style="22" customWidth="1"/>
    <col min="15600" max="15600" width="21" style="22" bestFit="1" customWidth="1"/>
    <col min="15601" max="15601" width="15.6640625" style="22" bestFit="1" customWidth="1"/>
    <col min="15602" max="15849" width="8.88671875" style="22"/>
    <col min="15850" max="15850" width="17.33203125" style="22" customWidth="1"/>
    <col min="15851" max="15851" width="28.33203125" style="22" customWidth="1"/>
    <col min="15852" max="15852" width="16.88671875" style="22" customWidth="1"/>
    <col min="15853" max="15854" width="8.88671875" style="22"/>
    <col min="15855" max="15855" width="9.109375" style="22" customWidth="1"/>
    <col min="15856" max="15856" width="21" style="22" bestFit="1" customWidth="1"/>
    <col min="15857" max="15857" width="15.6640625" style="22" bestFit="1" customWidth="1"/>
    <col min="15858" max="16105" width="8.88671875" style="22"/>
    <col min="16106" max="16106" width="17.33203125" style="22" customWidth="1"/>
    <col min="16107" max="16107" width="28.33203125" style="22" customWidth="1"/>
    <col min="16108" max="16108" width="16.88671875" style="22" customWidth="1"/>
    <col min="16109" max="16110" width="8.88671875" style="22"/>
    <col min="16111" max="16111" width="9.109375" style="22" customWidth="1"/>
    <col min="16112" max="16112" width="21" style="22" bestFit="1" customWidth="1"/>
    <col min="16113" max="16113" width="15.6640625" style="22" bestFit="1" customWidth="1"/>
    <col min="16114" max="16384" width="8.88671875" style="22"/>
  </cols>
  <sheetData>
    <row r="1" spans="1:3" s="14" customFormat="1" ht="78" customHeight="1" x14ac:dyDescent="0.3">
      <c r="A1" s="16" t="s">
        <v>21</v>
      </c>
      <c r="B1" s="17" t="s">
        <v>20</v>
      </c>
      <c r="C1" s="18" t="s">
        <v>22</v>
      </c>
    </row>
    <row r="2" spans="1:3" x14ac:dyDescent="0.3">
      <c r="A2" s="19" t="s">
        <v>431</v>
      </c>
      <c r="B2" s="20">
        <v>880242</v>
      </c>
      <c r="C2" s="21">
        <v>40</v>
      </c>
    </row>
    <row r="3" spans="1:3" x14ac:dyDescent="0.3">
      <c r="A3" s="19" t="s">
        <v>232</v>
      </c>
      <c r="B3" s="20">
        <v>604342</v>
      </c>
      <c r="C3" s="21">
        <v>27</v>
      </c>
    </row>
    <row r="4" spans="1:3" x14ac:dyDescent="0.3">
      <c r="A4" s="19" t="s">
        <v>290</v>
      </c>
      <c r="B4" s="20">
        <v>661425</v>
      </c>
      <c r="C4" s="21">
        <v>35</v>
      </c>
    </row>
    <row r="5" spans="1:3" x14ac:dyDescent="0.3">
      <c r="A5" s="19" t="s">
        <v>30</v>
      </c>
      <c r="B5" s="20">
        <v>321442</v>
      </c>
      <c r="C5" s="21">
        <v>30</v>
      </c>
    </row>
    <row r="6" spans="1:3" x14ac:dyDescent="0.3">
      <c r="A6" s="19" t="s">
        <v>352</v>
      </c>
      <c r="B6" s="20">
        <v>760244</v>
      </c>
      <c r="C6" s="21">
        <v>34</v>
      </c>
    </row>
    <row r="7" spans="1:3" x14ac:dyDescent="0.3">
      <c r="A7" s="23" t="s">
        <v>23</v>
      </c>
      <c r="B7" s="20">
        <v>320244</v>
      </c>
      <c r="C7" s="21">
        <v>42</v>
      </c>
    </row>
    <row r="8" spans="1:3" x14ac:dyDescent="0.3">
      <c r="A8" s="19" t="s">
        <v>253</v>
      </c>
      <c r="B8" s="20">
        <v>640642</v>
      </c>
      <c r="C8" s="21">
        <v>39</v>
      </c>
    </row>
    <row r="9" spans="1:3" x14ac:dyDescent="0.3">
      <c r="A9" s="19" t="s">
        <v>196</v>
      </c>
      <c r="B9" s="20">
        <v>560825</v>
      </c>
      <c r="C9" s="21">
        <v>36</v>
      </c>
    </row>
    <row r="10" spans="1:3" x14ac:dyDescent="0.3">
      <c r="A10" s="19" t="s">
        <v>404</v>
      </c>
      <c r="B10" s="20">
        <v>801642</v>
      </c>
      <c r="C10" s="21">
        <v>39</v>
      </c>
    </row>
    <row r="11" spans="1:3" x14ac:dyDescent="0.3">
      <c r="A11" s="19" t="s">
        <v>286</v>
      </c>
      <c r="B11" s="20">
        <v>661027</v>
      </c>
      <c r="C11" s="21">
        <v>36</v>
      </c>
    </row>
    <row r="12" spans="1:3" x14ac:dyDescent="0.3">
      <c r="A12" s="19" t="s">
        <v>2</v>
      </c>
      <c r="B12" s="20">
        <v>624200</v>
      </c>
      <c r="C12" s="21">
        <v>32</v>
      </c>
    </row>
    <row r="13" spans="1:3" x14ac:dyDescent="0.3">
      <c r="A13" s="19" t="s">
        <v>40</v>
      </c>
      <c r="B13" s="20">
        <v>360242</v>
      </c>
      <c r="C13" s="21">
        <v>28</v>
      </c>
    </row>
    <row r="14" spans="1:3" x14ac:dyDescent="0.3">
      <c r="A14" s="19" t="s">
        <v>96</v>
      </c>
      <c r="B14" s="20">
        <v>424742</v>
      </c>
      <c r="C14" s="21">
        <v>31</v>
      </c>
    </row>
    <row r="15" spans="1:3" x14ac:dyDescent="0.3">
      <c r="A15" s="19" t="s">
        <v>117</v>
      </c>
      <c r="B15" s="20">
        <v>440242</v>
      </c>
      <c r="C15" s="21">
        <v>29</v>
      </c>
    </row>
    <row r="16" spans="1:3" x14ac:dyDescent="0.3">
      <c r="A16" s="19" t="s">
        <v>507</v>
      </c>
      <c r="B16" s="20">
        <v>980244</v>
      </c>
      <c r="C16" s="21">
        <v>31</v>
      </c>
    </row>
    <row r="17" spans="1:3" x14ac:dyDescent="0.3">
      <c r="A17" s="19" t="s">
        <v>222</v>
      </c>
      <c r="B17" s="20">
        <v>601042</v>
      </c>
      <c r="C17" s="21">
        <v>33</v>
      </c>
    </row>
    <row r="18" spans="1:3" x14ac:dyDescent="0.3">
      <c r="A18" s="19" t="s">
        <v>223</v>
      </c>
      <c r="B18" s="20">
        <v>601044</v>
      </c>
      <c r="C18" s="21">
        <v>31</v>
      </c>
    </row>
    <row r="19" spans="1:3" x14ac:dyDescent="0.3">
      <c r="A19" s="19" t="s">
        <v>41</v>
      </c>
      <c r="B19" s="20">
        <v>360244</v>
      </c>
      <c r="C19" s="21">
        <v>35</v>
      </c>
    </row>
    <row r="20" spans="1:3" x14ac:dyDescent="0.3">
      <c r="A20" s="19" t="s">
        <v>141</v>
      </c>
      <c r="B20" s="20">
        <v>460242</v>
      </c>
      <c r="C20" s="21">
        <v>44</v>
      </c>
    </row>
    <row r="21" spans="1:3" x14ac:dyDescent="0.3">
      <c r="A21" s="19" t="s">
        <v>55</v>
      </c>
      <c r="B21" s="20">
        <v>360825</v>
      </c>
      <c r="C21" s="21">
        <v>35</v>
      </c>
    </row>
    <row r="22" spans="1:3" x14ac:dyDescent="0.3">
      <c r="A22" s="19" t="s">
        <v>315</v>
      </c>
      <c r="B22" s="20">
        <v>700242</v>
      </c>
      <c r="C22" s="21">
        <v>31</v>
      </c>
    </row>
    <row r="23" spans="1:3" x14ac:dyDescent="0.3">
      <c r="A23" s="19" t="s">
        <v>197</v>
      </c>
      <c r="B23" s="20">
        <v>560844</v>
      </c>
      <c r="C23" s="21">
        <v>35</v>
      </c>
    </row>
    <row r="24" spans="1:3" x14ac:dyDescent="0.3">
      <c r="A24" s="19" t="s">
        <v>224</v>
      </c>
      <c r="B24" s="20">
        <v>601046</v>
      </c>
      <c r="C24" s="21">
        <v>35</v>
      </c>
    </row>
    <row r="25" spans="1:3" x14ac:dyDescent="0.3">
      <c r="A25" s="19" t="s">
        <v>203</v>
      </c>
      <c r="B25" s="20">
        <v>566946</v>
      </c>
      <c r="C25" s="21">
        <v>35</v>
      </c>
    </row>
    <row r="26" spans="1:3" x14ac:dyDescent="0.3">
      <c r="A26" s="19" t="s">
        <v>370</v>
      </c>
      <c r="B26" s="20">
        <v>780242</v>
      </c>
      <c r="C26" s="21">
        <v>32</v>
      </c>
    </row>
    <row r="27" spans="1:3" x14ac:dyDescent="0.3">
      <c r="A27" s="19" t="s">
        <v>157</v>
      </c>
      <c r="B27" s="20">
        <v>468944</v>
      </c>
      <c r="C27" s="21">
        <v>62</v>
      </c>
    </row>
    <row r="28" spans="1:3" x14ac:dyDescent="0.3">
      <c r="A28" s="19" t="s">
        <v>211</v>
      </c>
      <c r="B28" s="20">
        <v>600248</v>
      </c>
      <c r="C28" s="21">
        <v>35</v>
      </c>
    </row>
    <row r="29" spans="1:3" x14ac:dyDescent="0.3">
      <c r="A29" s="19" t="s">
        <v>142</v>
      </c>
      <c r="B29" s="20">
        <v>460246</v>
      </c>
      <c r="C29" s="21">
        <v>48</v>
      </c>
    </row>
    <row r="30" spans="1:3" x14ac:dyDescent="0.3">
      <c r="A30" s="19" t="s">
        <v>189</v>
      </c>
      <c r="B30" s="20">
        <v>560248</v>
      </c>
      <c r="C30" s="21">
        <v>34</v>
      </c>
    </row>
    <row r="31" spans="1:3" x14ac:dyDescent="0.3">
      <c r="A31" s="19" t="s">
        <v>3</v>
      </c>
      <c r="B31" s="20">
        <v>804400</v>
      </c>
      <c r="C31" s="21">
        <v>40</v>
      </c>
    </row>
    <row r="32" spans="1:3" x14ac:dyDescent="0.3">
      <c r="A32" s="19" t="s">
        <v>430</v>
      </c>
      <c r="B32" s="20">
        <v>880237</v>
      </c>
      <c r="C32" s="21">
        <v>39</v>
      </c>
    </row>
    <row r="33" spans="1:3" x14ac:dyDescent="0.3">
      <c r="A33" s="19" t="s">
        <v>408</v>
      </c>
      <c r="B33" s="20">
        <v>804948</v>
      </c>
      <c r="C33" s="21">
        <v>35</v>
      </c>
    </row>
    <row r="34" spans="1:3" x14ac:dyDescent="0.3">
      <c r="A34" s="19" t="s">
        <v>398</v>
      </c>
      <c r="B34" s="20">
        <v>800625</v>
      </c>
      <c r="C34" s="21">
        <v>33</v>
      </c>
    </row>
    <row r="35" spans="1:3" x14ac:dyDescent="0.3">
      <c r="A35" s="19" t="s">
        <v>432</v>
      </c>
      <c r="B35" s="20">
        <v>880246</v>
      </c>
      <c r="C35" s="21">
        <v>42</v>
      </c>
    </row>
    <row r="36" spans="1:3" x14ac:dyDescent="0.3">
      <c r="A36" s="19" t="s">
        <v>4</v>
      </c>
      <c r="B36" s="20">
        <v>384400</v>
      </c>
      <c r="C36" s="21">
        <v>37</v>
      </c>
    </row>
    <row r="37" spans="1:3" x14ac:dyDescent="0.3">
      <c r="A37" s="19" t="s">
        <v>59</v>
      </c>
      <c r="B37" s="20">
        <v>380246</v>
      </c>
      <c r="C37" s="21">
        <v>33</v>
      </c>
    </row>
    <row r="38" spans="1:3" x14ac:dyDescent="0.3">
      <c r="A38" s="19" t="s">
        <v>316</v>
      </c>
      <c r="B38" s="20">
        <v>700244</v>
      </c>
      <c r="C38" s="21">
        <v>39</v>
      </c>
    </row>
    <row r="39" spans="1:3" x14ac:dyDescent="0.3">
      <c r="A39" s="19" t="s">
        <v>88</v>
      </c>
      <c r="B39" s="20">
        <v>409544</v>
      </c>
      <c r="C39" s="21">
        <v>41</v>
      </c>
    </row>
    <row r="40" spans="1:3" x14ac:dyDescent="0.3">
      <c r="A40" s="19" t="s">
        <v>262</v>
      </c>
      <c r="B40" s="20">
        <v>641044</v>
      </c>
      <c r="C40" s="21">
        <v>41</v>
      </c>
    </row>
    <row r="41" spans="1:3" x14ac:dyDescent="0.3">
      <c r="A41" s="19" t="s">
        <v>137</v>
      </c>
      <c r="B41" s="20">
        <v>440844</v>
      </c>
      <c r="C41" s="21">
        <v>31</v>
      </c>
    </row>
    <row r="42" spans="1:3" x14ac:dyDescent="0.3">
      <c r="A42" s="19" t="s">
        <v>33</v>
      </c>
      <c r="B42" s="20">
        <v>326146</v>
      </c>
      <c r="C42" s="21">
        <v>35</v>
      </c>
    </row>
    <row r="43" spans="1:3" x14ac:dyDescent="0.3">
      <c r="A43" s="19" t="s">
        <v>160</v>
      </c>
      <c r="B43" s="20">
        <v>500244</v>
      </c>
      <c r="C43" s="21">
        <v>33</v>
      </c>
    </row>
    <row r="44" spans="1:3" x14ac:dyDescent="0.3">
      <c r="A44" s="19" t="s">
        <v>152</v>
      </c>
      <c r="B44" s="20">
        <v>460850</v>
      </c>
      <c r="C44" s="21">
        <v>42</v>
      </c>
    </row>
    <row r="45" spans="1:3" x14ac:dyDescent="0.3">
      <c r="A45" s="19" t="s">
        <v>482</v>
      </c>
      <c r="B45" s="20">
        <v>960244</v>
      </c>
      <c r="C45" s="21">
        <v>41</v>
      </c>
    </row>
    <row r="46" spans="1:3" x14ac:dyDescent="0.3">
      <c r="A46" s="19" t="s">
        <v>317</v>
      </c>
      <c r="B46" s="20">
        <v>700246</v>
      </c>
      <c r="C46" s="21">
        <v>29</v>
      </c>
    </row>
    <row r="47" spans="1:3" x14ac:dyDescent="0.3">
      <c r="A47" s="19" t="s">
        <v>143</v>
      </c>
      <c r="B47" s="20">
        <v>460252</v>
      </c>
      <c r="C47" s="21">
        <v>57</v>
      </c>
    </row>
    <row r="48" spans="1:3" x14ac:dyDescent="0.3">
      <c r="A48" s="19" t="s">
        <v>371</v>
      </c>
      <c r="B48" s="20">
        <v>780244</v>
      </c>
      <c r="C48" s="21">
        <v>33</v>
      </c>
    </row>
    <row r="49" spans="1:3" x14ac:dyDescent="0.3">
      <c r="A49" s="19" t="s">
        <v>225</v>
      </c>
      <c r="B49" s="20">
        <v>601050</v>
      </c>
      <c r="C49" s="21">
        <v>35</v>
      </c>
    </row>
    <row r="50" spans="1:3" x14ac:dyDescent="0.3">
      <c r="A50" s="19" t="s">
        <v>60</v>
      </c>
      <c r="B50" s="20">
        <v>380248</v>
      </c>
      <c r="C50" s="21">
        <v>33</v>
      </c>
    </row>
    <row r="51" spans="1:3" x14ac:dyDescent="0.3">
      <c r="A51" s="19" t="s">
        <v>61</v>
      </c>
      <c r="B51" s="20">
        <v>380250</v>
      </c>
      <c r="C51" s="21">
        <v>32</v>
      </c>
    </row>
    <row r="52" spans="1:3" x14ac:dyDescent="0.3">
      <c r="A52" s="19" t="s">
        <v>144</v>
      </c>
      <c r="B52" s="20">
        <v>460254</v>
      </c>
      <c r="C52" s="21">
        <v>45</v>
      </c>
    </row>
    <row r="53" spans="1:3" x14ac:dyDescent="0.3">
      <c r="A53" s="19" t="s">
        <v>118</v>
      </c>
      <c r="B53" s="20">
        <v>440246</v>
      </c>
      <c r="C53" s="21">
        <v>32</v>
      </c>
    </row>
    <row r="54" spans="1:3" x14ac:dyDescent="0.3">
      <c r="A54" s="19" t="s">
        <v>472</v>
      </c>
      <c r="B54" s="20">
        <v>941644</v>
      </c>
      <c r="C54" s="21">
        <v>35</v>
      </c>
    </row>
    <row r="55" spans="1:3" x14ac:dyDescent="0.3">
      <c r="A55" s="19" t="s">
        <v>347</v>
      </c>
      <c r="B55" s="20">
        <v>741044</v>
      </c>
      <c r="C55" s="21">
        <v>38</v>
      </c>
    </row>
    <row r="56" spans="1:3" x14ac:dyDescent="0.3">
      <c r="A56" s="19" t="s">
        <v>427</v>
      </c>
      <c r="B56" s="20">
        <v>840644</v>
      </c>
      <c r="C56" s="21">
        <v>41</v>
      </c>
    </row>
    <row r="57" spans="1:3" x14ac:dyDescent="0.3">
      <c r="A57" s="19" t="s">
        <v>473</v>
      </c>
      <c r="B57" s="20">
        <v>941646</v>
      </c>
      <c r="C57" s="21">
        <v>36</v>
      </c>
    </row>
    <row r="58" spans="1:3" x14ac:dyDescent="0.3">
      <c r="A58" s="19" t="s">
        <v>310</v>
      </c>
      <c r="B58" s="20">
        <v>684944</v>
      </c>
      <c r="C58" s="21">
        <v>32</v>
      </c>
    </row>
    <row r="59" spans="1:3" x14ac:dyDescent="0.3">
      <c r="A59" s="19" t="s">
        <v>474</v>
      </c>
      <c r="B59" s="20">
        <v>941648</v>
      </c>
      <c r="C59" s="21">
        <v>33</v>
      </c>
    </row>
    <row r="60" spans="1:3" x14ac:dyDescent="0.3">
      <c r="A60" s="19" t="s">
        <v>288</v>
      </c>
      <c r="B60" s="20">
        <v>661044</v>
      </c>
      <c r="C60" s="21">
        <v>41</v>
      </c>
    </row>
    <row r="61" spans="1:3" x14ac:dyDescent="0.3">
      <c r="A61" s="19" t="s">
        <v>495</v>
      </c>
      <c r="B61" s="20">
        <v>964746</v>
      </c>
      <c r="C61" s="21">
        <v>40</v>
      </c>
    </row>
    <row r="62" spans="1:3" x14ac:dyDescent="0.3">
      <c r="A62" s="19" t="s">
        <v>62</v>
      </c>
      <c r="B62" s="20">
        <v>380252</v>
      </c>
      <c r="C62" s="21">
        <v>36</v>
      </c>
    </row>
    <row r="63" spans="1:3" x14ac:dyDescent="0.3">
      <c r="A63" s="19" t="s">
        <v>293</v>
      </c>
      <c r="B63" s="20">
        <v>680246</v>
      </c>
      <c r="C63" s="21">
        <v>33</v>
      </c>
    </row>
    <row r="64" spans="1:3" x14ac:dyDescent="0.3">
      <c r="A64" s="19" t="s">
        <v>289</v>
      </c>
      <c r="B64" s="20">
        <v>661048</v>
      </c>
      <c r="C64" s="21">
        <v>40</v>
      </c>
    </row>
    <row r="65" spans="1:3" x14ac:dyDescent="0.3">
      <c r="A65" s="19" t="s">
        <v>77</v>
      </c>
      <c r="B65" s="20">
        <v>400246</v>
      </c>
      <c r="C65" s="21">
        <v>46</v>
      </c>
    </row>
    <row r="66" spans="1:3" x14ac:dyDescent="0.3">
      <c r="A66" s="19" t="s">
        <v>158</v>
      </c>
      <c r="B66" s="20">
        <v>468956</v>
      </c>
      <c r="C66" s="21">
        <v>57</v>
      </c>
    </row>
    <row r="67" spans="1:3" x14ac:dyDescent="0.3">
      <c r="A67" s="19" t="s">
        <v>268</v>
      </c>
      <c r="B67" s="20">
        <v>641646</v>
      </c>
      <c r="C67" s="21">
        <v>40</v>
      </c>
    </row>
    <row r="68" spans="1:3" x14ac:dyDescent="0.3">
      <c r="A68" s="19" t="s">
        <v>498</v>
      </c>
      <c r="B68" s="20">
        <v>967148</v>
      </c>
      <c r="C68" s="21">
        <v>42</v>
      </c>
    </row>
    <row r="69" spans="1:3" x14ac:dyDescent="0.3">
      <c r="A69" s="19" t="s">
        <v>5</v>
      </c>
      <c r="B69" s="20">
        <v>805200</v>
      </c>
      <c r="C69" s="21">
        <v>40</v>
      </c>
    </row>
    <row r="70" spans="1:3" x14ac:dyDescent="0.3">
      <c r="A70" s="19" t="s">
        <v>186</v>
      </c>
      <c r="B70" s="20">
        <v>546744</v>
      </c>
      <c r="C70" s="21">
        <v>32</v>
      </c>
    </row>
    <row r="71" spans="1:3" x14ac:dyDescent="0.3">
      <c r="A71" s="19" t="s">
        <v>78</v>
      </c>
      <c r="B71" s="20">
        <v>400250</v>
      </c>
      <c r="C71" s="21">
        <v>56</v>
      </c>
    </row>
    <row r="72" spans="1:3" x14ac:dyDescent="0.3">
      <c r="A72" s="19" t="s">
        <v>329</v>
      </c>
      <c r="B72" s="20">
        <v>700827</v>
      </c>
      <c r="C72" s="21">
        <v>35</v>
      </c>
    </row>
    <row r="73" spans="1:3" x14ac:dyDescent="0.3">
      <c r="A73" s="19" t="s">
        <v>456</v>
      </c>
      <c r="B73" s="20">
        <v>901244</v>
      </c>
      <c r="C73" s="21">
        <v>38</v>
      </c>
    </row>
    <row r="74" spans="1:3" x14ac:dyDescent="0.3">
      <c r="A74" s="19" t="s">
        <v>311</v>
      </c>
      <c r="B74" s="20">
        <v>684948</v>
      </c>
      <c r="C74" s="21">
        <v>33</v>
      </c>
    </row>
    <row r="75" spans="1:3" x14ac:dyDescent="0.3">
      <c r="A75" s="19" t="s">
        <v>426</v>
      </c>
      <c r="B75" s="20">
        <v>840625</v>
      </c>
      <c r="C75" s="21">
        <v>42</v>
      </c>
    </row>
    <row r="76" spans="1:3" x14ac:dyDescent="0.3">
      <c r="A76" s="19" t="s">
        <v>294</v>
      </c>
      <c r="B76" s="20">
        <v>680250</v>
      </c>
      <c r="C76" s="21">
        <v>33</v>
      </c>
    </row>
    <row r="77" spans="1:3" x14ac:dyDescent="0.3">
      <c r="A77" s="19" t="s">
        <v>254</v>
      </c>
      <c r="B77" s="20">
        <v>640648</v>
      </c>
      <c r="C77" s="21">
        <v>40</v>
      </c>
    </row>
    <row r="78" spans="1:3" x14ac:dyDescent="0.3">
      <c r="A78" s="19" t="s">
        <v>79</v>
      </c>
      <c r="B78" s="20">
        <v>400252</v>
      </c>
      <c r="C78" s="21">
        <v>58</v>
      </c>
    </row>
    <row r="79" spans="1:3" x14ac:dyDescent="0.3">
      <c r="A79" s="19" t="s">
        <v>372</v>
      </c>
      <c r="B79" s="20">
        <v>780246</v>
      </c>
      <c r="C79" s="21">
        <v>30</v>
      </c>
    </row>
    <row r="80" spans="1:3" x14ac:dyDescent="0.3">
      <c r="A80" s="19" t="s">
        <v>226</v>
      </c>
      <c r="B80" s="20">
        <v>601054</v>
      </c>
      <c r="C80" s="21">
        <v>34</v>
      </c>
    </row>
    <row r="81" spans="1:3" x14ac:dyDescent="0.3">
      <c r="A81" s="19" t="s">
        <v>25</v>
      </c>
      <c r="B81" s="20">
        <v>321050</v>
      </c>
      <c r="C81" s="21">
        <v>33</v>
      </c>
    </row>
    <row r="82" spans="1:3" x14ac:dyDescent="0.3">
      <c r="A82" s="19" t="s">
        <v>399</v>
      </c>
      <c r="B82" s="20">
        <v>800856</v>
      </c>
      <c r="C82" s="21">
        <v>35</v>
      </c>
    </row>
    <row r="83" spans="1:3" x14ac:dyDescent="0.3">
      <c r="A83" s="19" t="s">
        <v>161</v>
      </c>
      <c r="B83" s="20">
        <v>500248</v>
      </c>
      <c r="C83" s="21">
        <v>39</v>
      </c>
    </row>
    <row r="84" spans="1:3" x14ac:dyDescent="0.3">
      <c r="A84" s="19" t="s">
        <v>80</v>
      </c>
      <c r="B84" s="20">
        <v>400256</v>
      </c>
      <c r="C84" s="21">
        <v>45</v>
      </c>
    </row>
    <row r="85" spans="1:3" x14ac:dyDescent="0.3">
      <c r="A85" s="19" t="s">
        <v>446</v>
      </c>
      <c r="B85" s="20">
        <v>900246</v>
      </c>
      <c r="C85" s="21">
        <v>44</v>
      </c>
    </row>
    <row r="86" spans="1:3" x14ac:dyDescent="0.3">
      <c r="A86" s="19" t="s">
        <v>395</v>
      </c>
      <c r="B86" s="20">
        <v>781848</v>
      </c>
      <c r="C86" s="21">
        <v>40</v>
      </c>
    </row>
    <row r="87" spans="1:3" x14ac:dyDescent="0.3">
      <c r="A87" s="19" t="s">
        <v>119</v>
      </c>
      <c r="B87" s="20">
        <v>440250</v>
      </c>
      <c r="C87" s="21">
        <v>30</v>
      </c>
    </row>
    <row r="88" spans="1:3" x14ac:dyDescent="0.3">
      <c r="A88" s="19" t="s">
        <v>190</v>
      </c>
      <c r="B88" s="20">
        <v>560252</v>
      </c>
      <c r="C88" s="21">
        <v>36</v>
      </c>
    </row>
    <row r="89" spans="1:3" x14ac:dyDescent="0.3">
      <c r="A89" s="19" t="s">
        <v>483</v>
      </c>
      <c r="B89" s="20">
        <v>960252</v>
      </c>
      <c r="C89" s="21">
        <v>39</v>
      </c>
    </row>
    <row r="90" spans="1:3" x14ac:dyDescent="0.3">
      <c r="A90" s="19" t="s">
        <v>145</v>
      </c>
      <c r="B90" s="20">
        <v>460260</v>
      </c>
      <c r="C90" s="21">
        <v>53</v>
      </c>
    </row>
    <row r="91" spans="1:3" x14ac:dyDescent="0.3">
      <c r="A91" s="19" t="s">
        <v>97</v>
      </c>
      <c r="B91" s="20">
        <v>424746</v>
      </c>
      <c r="C91" s="21">
        <v>36</v>
      </c>
    </row>
    <row r="92" spans="1:3" x14ac:dyDescent="0.3">
      <c r="A92" s="19" t="s">
        <v>373</v>
      </c>
      <c r="B92" s="20">
        <v>780250</v>
      </c>
      <c r="C92" s="21">
        <v>31</v>
      </c>
    </row>
    <row r="93" spans="1:3" x14ac:dyDescent="0.3">
      <c r="A93" s="19" t="s">
        <v>110</v>
      </c>
      <c r="B93" s="20">
        <v>427748</v>
      </c>
      <c r="C93" s="21">
        <v>29</v>
      </c>
    </row>
    <row r="94" spans="1:3" x14ac:dyDescent="0.3">
      <c r="A94" s="19" t="s">
        <v>162</v>
      </c>
      <c r="B94" s="20">
        <v>500252</v>
      </c>
      <c r="C94" s="21">
        <v>35</v>
      </c>
    </row>
    <row r="95" spans="1:3" x14ac:dyDescent="0.3">
      <c r="A95" s="19" t="s">
        <v>120</v>
      </c>
      <c r="B95" s="20">
        <v>440252</v>
      </c>
      <c r="C95" s="21">
        <v>37</v>
      </c>
    </row>
    <row r="96" spans="1:3" x14ac:dyDescent="0.3">
      <c r="A96" s="19" t="s">
        <v>259</v>
      </c>
      <c r="B96" s="20">
        <v>640850</v>
      </c>
      <c r="C96" s="21">
        <v>41</v>
      </c>
    </row>
    <row r="97" spans="1:3" x14ac:dyDescent="0.3">
      <c r="A97" s="19" t="s">
        <v>191</v>
      </c>
      <c r="B97" s="20">
        <v>560254</v>
      </c>
      <c r="C97" s="21">
        <v>35</v>
      </c>
    </row>
    <row r="98" spans="1:3" x14ac:dyDescent="0.3">
      <c r="A98" s="19" t="s">
        <v>444</v>
      </c>
      <c r="B98" s="20">
        <v>885150</v>
      </c>
      <c r="C98" s="21">
        <v>33</v>
      </c>
    </row>
    <row r="99" spans="1:3" x14ac:dyDescent="0.3">
      <c r="A99" s="19" t="s">
        <v>275</v>
      </c>
      <c r="B99" s="20">
        <v>648552</v>
      </c>
      <c r="C99" s="21">
        <v>36</v>
      </c>
    </row>
    <row r="100" spans="1:3" x14ac:dyDescent="0.3">
      <c r="A100" s="19" t="s">
        <v>258</v>
      </c>
      <c r="B100" s="20">
        <v>640827</v>
      </c>
      <c r="C100" s="21">
        <v>41</v>
      </c>
    </row>
    <row r="101" spans="1:3" x14ac:dyDescent="0.3">
      <c r="A101" s="19" t="s">
        <v>138</v>
      </c>
      <c r="B101" s="20">
        <v>440854</v>
      </c>
      <c r="C101" s="21">
        <v>39</v>
      </c>
    </row>
    <row r="102" spans="1:3" x14ac:dyDescent="0.3">
      <c r="A102" s="19" t="s">
        <v>318</v>
      </c>
      <c r="B102" s="20">
        <v>700250</v>
      </c>
      <c r="C102" s="21">
        <v>40</v>
      </c>
    </row>
    <row r="103" spans="1:3" x14ac:dyDescent="0.3">
      <c r="A103" s="19" t="s">
        <v>112</v>
      </c>
      <c r="B103" s="20">
        <v>429350</v>
      </c>
      <c r="C103" s="21">
        <v>30</v>
      </c>
    </row>
    <row r="104" spans="1:3" x14ac:dyDescent="0.3">
      <c r="A104" s="19" t="s">
        <v>447</v>
      </c>
      <c r="B104" s="20">
        <v>900248</v>
      </c>
      <c r="C104" s="21">
        <v>44</v>
      </c>
    </row>
    <row r="105" spans="1:3" x14ac:dyDescent="0.3">
      <c r="A105" s="19" t="s">
        <v>139</v>
      </c>
      <c r="B105" s="20">
        <v>440856</v>
      </c>
      <c r="C105" s="21">
        <v>32</v>
      </c>
    </row>
    <row r="106" spans="1:3" x14ac:dyDescent="0.3">
      <c r="A106" s="19" t="s">
        <v>173</v>
      </c>
      <c r="B106" s="20">
        <v>540248</v>
      </c>
      <c r="C106" s="21">
        <v>57</v>
      </c>
    </row>
    <row r="107" spans="1:3" x14ac:dyDescent="0.3">
      <c r="A107" s="19" t="s">
        <v>200</v>
      </c>
      <c r="B107" s="20">
        <v>561858</v>
      </c>
      <c r="C107" s="21">
        <v>32</v>
      </c>
    </row>
    <row r="108" spans="1:3" x14ac:dyDescent="0.3">
      <c r="A108" s="19" t="s">
        <v>277</v>
      </c>
      <c r="B108" s="20">
        <v>649354</v>
      </c>
      <c r="C108" s="21">
        <v>37</v>
      </c>
    </row>
    <row r="109" spans="1:3" x14ac:dyDescent="0.3">
      <c r="A109" s="19" t="s">
        <v>462</v>
      </c>
      <c r="B109" s="20">
        <v>905150</v>
      </c>
      <c r="C109" s="21">
        <v>18</v>
      </c>
    </row>
    <row r="110" spans="1:3" x14ac:dyDescent="0.3">
      <c r="A110" s="19" t="s">
        <v>411</v>
      </c>
      <c r="B110" s="20">
        <v>840248</v>
      </c>
      <c r="C110" s="21">
        <v>49</v>
      </c>
    </row>
    <row r="111" spans="1:3" x14ac:dyDescent="0.3">
      <c r="A111" s="19" t="s">
        <v>227</v>
      </c>
      <c r="B111" s="20">
        <v>601056</v>
      </c>
      <c r="C111" s="21">
        <v>31</v>
      </c>
    </row>
    <row r="112" spans="1:3" x14ac:dyDescent="0.3">
      <c r="A112" s="19" t="s">
        <v>236</v>
      </c>
      <c r="B112" s="20">
        <v>620246</v>
      </c>
      <c r="C112" s="21">
        <v>33</v>
      </c>
    </row>
    <row r="113" spans="1:3" x14ac:dyDescent="0.3">
      <c r="A113" s="19" t="s">
        <v>333</v>
      </c>
      <c r="B113" s="20">
        <v>705554</v>
      </c>
      <c r="C113" s="21">
        <v>28</v>
      </c>
    </row>
    <row r="114" spans="1:3" x14ac:dyDescent="0.3">
      <c r="A114" s="19" t="s">
        <v>467</v>
      </c>
      <c r="B114" s="20">
        <v>940252</v>
      </c>
      <c r="C114" s="21">
        <v>36</v>
      </c>
    </row>
    <row r="115" spans="1:3" x14ac:dyDescent="0.3">
      <c r="A115" s="19" t="s">
        <v>499</v>
      </c>
      <c r="B115" s="20">
        <v>967154</v>
      </c>
      <c r="C115" s="21">
        <v>37</v>
      </c>
    </row>
    <row r="116" spans="1:3" x14ac:dyDescent="0.3">
      <c r="A116" s="19" t="s">
        <v>374</v>
      </c>
      <c r="B116" s="20">
        <v>780252</v>
      </c>
      <c r="C116" s="21">
        <v>33</v>
      </c>
    </row>
    <row r="117" spans="1:3" x14ac:dyDescent="0.3">
      <c r="A117" s="19" t="s">
        <v>375</v>
      </c>
      <c r="B117" s="20">
        <v>780254</v>
      </c>
      <c r="C117" s="21">
        <v>39</v>
      </c>
    </row>
    <row r="118" spans="1:3" x14ac:dyDescent="0.3">
      <c r="A118" s="19" t="s">
        <v>428</v>
      </c>
      <c r="B118" s="20">
        <v>840652</v>
      </c>
      <c r="C118" s="21">
        <v>41</v>
      </c>
    </row>
    <row r="119" spans="1:3" x14ac:dyDescent="0.3">
      <c r="A119" s="19" t="s">
        <v>81</v>
      </c>
      <c r="B119" s="20">
        <v>400260</v>
      </c>
      <c r="C119" s="21">
        <v>63</v>
      </c>
    </row>
    <row r="120" spans="1:3" x14ac:dyDescent="0.3">
      <c r="A120" s="19" t="s">
        <v>361</v>
      </c>
      <c r="B120" s="20">
        <v>766348</v>
      </c>
      <c r="C120" s="21">
        <v>38</v>
      </c>
    </row>
    <row r="121" spans="1:3" x14ac:dyDescent="0.3">
      <c r="A121" s="19" t="s">
        <v>163</v>
      </c>
      <c r="B121" s="20">
        <v>500256</v>
      </c>
      <c r="C121" s="21">
        <v>38</v>
      </c>
    </row>
    <row r="122" spans="1:3" x14ac:dyDescent="0.3">
      <c r="A122" s="19" t="s">
        <v>6</v>
      </c>
      <c r="B122" s="20">
        <v>806000</v>
      </c>
      <c r="C122" s="21">
        <v>24</v>
      </c>
    </row>
    <row r="123" spans="1:3" x14ac:dyDescent="0.3">
      <c r="A123" s="19" t="s">
        <v>56</v>
      </c>
      <c r="B123" s="20">
        <v>360848</v>
      </c>
      <c r="C123" s="21">
        <v>37</v>
      </c>
    </row>
    <row r="124" spans="1:3" x14ac:dyDescent="0.3">
      <c r="A124" s="19" t="s">
        <v>263</v>
      </c>
      <c r="B124" s="20">
        <v>641056</v>
      </c>
      <c r="C124" s="21">
        <v>40</v>
      </c>
    </row>
    <row r="125" spans="1:3" x14ac:dyDescent="0.3">
      <c r="A125" s="19" t="s">
        <v>198</v>
      </c>
      <c r="B125" s="20">
        <v>560862</v>
      </c>
      <c r="C125" s="21">
        <v>38</v>
      </c>
    </row>
    <row r="126" spans="1:3" x14ac:dyDescent="0.3">
      <c r="A126" s="19" t="s">
        <v>174</v>
      </c>
      <c r="B126" s="20">
        <v>540252</v>
      </c>
      <c r="C126" s="21">
        <v>56</v>
      </c>
    </row>
    <row r="127" spans="1:3" x14ac:dyDescent="0.3">
      <c r="A127" s="19" t="s">
        <v>302</v>
      </c>
      <c r="B127" s="20">
        <v>681054</v>
      </c>
      <c r="C127" s="21">
        <v>37</v>
      </c>
    </row>
    <row r="128" spans="1:3" x14ac:dyDescent="0.3">
      <c r="A128" s="19" t="s">
        <v>269</v>
      </c>
      <c r="B128" s="20">
        <v>641658</v>
      </c>
      <c r="C128" s="21">
        <v>39</v>
      </c>
    </row>
    <row r="129" spans="1:3" x14ac:dyDescent="0.3">
      <c r="A129" s="19" t="s">
        <v>233</v>
      </c>
      <c r="B129" s="20">
        <v>604358</v>
      </c>
      <c r="C129" s="21">
        <v>32</v>
      </c>
    </row>
    <row r="130" spans="1:3" x14ac:dyDescent="0.3">
      <c r="A130" s="19" t="s">
        <v>376</v>
      </c>
      <c r="B130" s="20">
        <v>780256</v>
      </c>
      <c r="C130" s="21">
        <v>35</v>
      </c>
    </row>
    <row r="131" spans="1:3" x14ac:dyDescent="0.3">
      <c r="A131" s="19" t="s">
        <v>264</v>
      </c>
      <c r="B131" s="20">
        <v>641060</v>
      </c>
      <c r="C131" s="21">
        <v>37</v>
      </c>
    </row>
    <row r="132" spans="1:3" x14ac:dyDescent="0.3">
      <c r="A132" s="19" t="s">
        <v>475</v>
      </c>
      <c r="B132" s="20">
        <v>941658</v>
      </c>
      <c r="C132" s="21">
        <v>33</v>
      </c>
    </row>
    <row r="133" spans="1:3" x14ac:dyDescent="0.3">
      <c r="A133" s="19" t="s">
        <v>237</v>
      </c>
      <c r="B133" s="20">
        <v>620250</v>
      </c>
      <c r="C133" s="21">
        <v>36</v>
      </c>
    </row>
    <row r="134" spans="1:3" x14ac:dyDescent="0.3">
      <c r="A134" s="19" t="s">
        <v>433</v>
      </c>
      <c r="B134" s="20">
        <v>880254</v>
      </c>
      <c r="C134" s="21">
        <v>40</v>
      </c>
    </row>
    <row r="135" spans="1:3" x14ac:dyDescent="0.3">
      <c r="A135" s="19" t="s">
        <v>7</v>
      </c>
      <c r="B135" s="20">
        <v>406400</v>
      </c>
      <c r="C135" s="21">
        <v>41</v>
      </c>
    </row>
    <row r="136" spans="1:3" x14ac:dyDescent="0.3">
      <c r="A136" s="19" t="s">
        <v>42</v>
      </c>
      <c r="B136" s="20">
        <v>360252</v>
      </c>
      <c r="C136" s="21">
        <v>38</v>
      </c>
    </row>
    <row r="137" spans="1:3" x14ac:dyDescent="0.3">
      <c r="A137" s="19" t="s">
        <v>377</v>
      </c>
      <c r="B137" s="20">
        <v>780258</v>
      </c>
      <c r="C137" s="21">
        <v>32</v>
      </c>
    </row>
    <row r="138" spans="1:3" x14ac:dyDescent="0.3">
      <c r="A138" s="19" t="s">
        <v>407</v>
      </c>
      <c r="B138" s="20">
        <v>801864</v>
      </c>
      <c r="C138" s="21">
        <v>33</v>
      </c>
    </row>
    <row r="139" spans="1:3" x14ac:dyDescent="0.3">
      <c r="A139" s="19" t="s">
        <v>212</v>
      </c>
      <c r="B139" s="20">
        <v>600262</v>
      </c>
      <c r="C139" s="21">
        <v>38</v>
      </c>
    </row>
    <row r="140" spans="1:3" x14ac:dyDescent="0.3">
      <c r="A140" s="19" t="s">
        <v>330</v>
      </c>
      <c r="B140" s="20">
        <v>701458</v>
      </c>
      <c r="C140" s="21">
        <v>36</v>
      </c>
    </row>
    <row r="141" spans="1:3" x14ac:dyDescent="0.3">
      <c r="A141" s="19" t="s">
        <v>113</v>
      </c>
      <c r="B141" s="20">
        <v>429354</v>
      </c>
      <c r="C141" s="21">
        <v>29</v>
      </c>
    </row>
    <row r="142" spans="1:3" x14ac:dyDescent="0.3">
      <c r="A142" s="19" t="s">
        <v>491</v>
      </c>
      <c r="B142" s="20">
        <v>961656</v>
      </c>
      <c r="C142" s="21">
        <v>38</v>
      </c>
    </row>
    <row r="143" spans="1:3" x14ac:dyDescent="0.3">
      <c r="A143" s="19" t="s">
        <v>448</v>
      </c>
      <c r="B143" s="20">
        <v>900254</v>
      </c>
      <c r="C143" s="21">
        <v>40</v>
      </c>
    </row>
    <row r="144" spans="1:3" x14ac:dyDescent="0.3">
      <c r="A144" s="19" t="s">
        <v>34</v>
      </c>
      <c r="B144" s="20">
        <v>326154</v>
      </c>
      <c r="C144" s="21">
        <v>34</v>
      </c>
    </row>
    <row r="145" spans="1:3" x14ac:dyDescent="0.3">
      <c r="A145" s="19" t="s">
        <v>295</v>
      </c>
      <c r="B145" s="20">
        <v>680258</v>
      </c>
      <c r="C145" s="21">
        <v>29</v>
      </c>
    </row>
    <row r="146" spans="1:3" x14ac:dyDescent="0.3">
      <c r="A146" s="19" t="s">
        <v>296</v>
      </c>
      <c r="B146" s="20">
        <v>680260</v>
      </c>
      <c r="C146" s="21">
        <v>27</v>
      </c>
    </row>
    <row r="147" spans="1:3" x14ac:dyDescent="0.3">
      <c r="A147" s="19" t="s">
        <v>213</v>
      </c>
      <c r="B147" s="20">
        <v>600264</v>
      </c>
      <c r="C147" s="21">
        <v>31</v>
      </c>
    </row>
    <row r="148" spans="1:3" x14ac:dyDescent="0.3">
      <c r="A148" s="19" t="s">
        <v>153</v>
      </c>
      <c r="B148" s="20">
        <v>460864</v>
      </c>
      <c r="C148" s="21">
        <v>37</v>
      </c>
    </row>
    <row r="149" spans="1:3" x14ac:dyDescent="0.3">
      <c r="A149" s="19" t="s">
        <v>82</v>
      </c>
      <c r="B149" s="20">
        <v>400268</v>
      </c>
      <c r="C149" s="21">
        <v>63</v>
      </c>
    </row>
    <row r="150" spans="1:3" x14ac:dyDescent="0.3">
      <c r="A150" s="19" t="s">
        <v>238</v>
      </c>
      <c r="B150" s="20">
        <v>620254</v>
      </c>
      <c r="C150" s="21">
        <v>35</v>
      </c>
    </row>
    <row r="151" spans="1:3" x14ac:dyDescent="0.3">
      <c r="A151" s="19" t="s">
        <v>434</v>
      </c>
      <c r="B151" s="20">
        <v>880258</v>
      </c>
      <c r="C151" s="21">
        <v>38</v>
      </c>
    </row>
    <row r="152" spans="1:3" x14ac:dyDescent="0.3">
      <c r="A152" s="19" t="s">
        <v>43</v>
      </c>
      <c r="B152" s="20">
        <v>360256</v>
      </c>
      <c r="C152" s="21">
        <v>31</v>
      </c>
    </row>
    <row r="153" spans="1:3" x14ac:dyDescent="0.3">
      <c r="A153" s="19" t="s">
        <v>44</v>
      </c>
      <c r="B153" s="20">
        <v>360258</v>
      </c>
      <c r="C153" s="21">
        <v>41</v>
      </c>
    </row>
    <row r="154" spans="1:3" x14ac:dyDescent="0.3">
      <c r="A154" s="19" t="s">
        <v>412</v>
      </c>
      <c r="B154" s="20">
        <v>840256</v>
      </c>
      <c r="C154" s="21">
        <v>45</v>
      </c>
    </row>
    <row r="155" spans="1:3" x14ac:dyDescent="0.3">
      <c r="A155" s="19" t="s">
        <v>146</v>
      </c>
      <c r="B155" s="20">
        <v>460268</v>
      </c>
      <c r="C155" s="21">
        <v>54</v>
      </c>
    </row>
    <row r="156" spans="1:3" x14ac:dyDescent="0.3">
      <c r="A156" s="19" t="s">
        <v>164</v>
      </c>
      <c r="B156" s="20">
        <v>500260</v>
      </c>
      <c r="C156" s="21">
        <v>38</v>
      </c>
    </row>
    <row r="157" spans="1:3" x14ac:dyDescent="0.3">
      <c r="A157" s="19" t="s">
        <v>24</v>
      </c>
      <c r="B157" s="20">
        <v>321027</v>
      </c>
      <c r="C157" s="21">
        <v>24</v>
      </c>
    </row>
    <row r="158" spans="1:3" x14ac:dyDescent="0.3">
      <c r="A158" s="19" t="s">
        <v>45</v>
      </c>
      <c r="B158" s="20">
        <v>360260</v>
      </c>
      <c r="C158" s="21">
        <v>28</v>
      </c>
    </row>
    <row r="159" spans="1:3" x14ac:dyDescent="0.3">
      <c r="A159" s="19" t="s">
        <v>413</v>
      </c>
      <c r="B159" s="20">
        <v>840258</v>
      </c>
      <c r="C159" s="21">
        <v>47</v>
      </c>
    </row>
    <row r="160" spans="1:3" x14ac:dyDescent="0.3">
      <c r="A160" s="19" t="s">
        <v>101</v>
      </c>
      <c r="B160" s="20">
        <v>425756</v>
      </c>
      <c r="C160" s="21">
        <v>29</v>
      </c>
    </row>
    <row r="161" spans="1:3" x14ac:dyDescent="0.3">
      <c r="A161" s="19" t="s">
        <v>465</v>
      </c>
      <c r="B161" s="20">
        <v>905756</v>
      </c>
      <c r="C161" s="21">
        <v>48</v>
      </c>
    </row>
    <row r="162" spans="1:3" x14ac:dyDescent="0.3">
      <c r="A162" s="19" t="s">
        <v>449</v>
      </c>
      <c r="B162" s="20">
        <v>900258</v>
      </c>
      <c r="C162" s="21">
        <v>41</v>
      </c>
    </row>
    <row r="163" spans="1:3" x14ac:dyDescent="0.3">
      <c r="A163" s="19" t="s">
        <v>175</v>
      </c>
      <c r="B163" s="20">
        <v>540256</v>
      </c>
      <c r="C163" s="21">
        <v>56</v>
      </c>
    </row>
    <row r="164" spans="1:3" x14ac:dyDescent="0.3">
      <c r="A164" s="19" t="s">
        <v>356</v>
      </c>
      <c r="B164" s="20">
        <v>761252</v>
      </c>
      <c r="C164" s="21">
        <v>36</v>
      </c>
    </row>
    <row r="165" spans="1:3" x14ac:dyDescent="0.3">
      <c r="A165" s="19" t="s">
        <v>492</v>
      </c>
      <c r="B165" s="20">
        <v>961658</v>
      </c>
      <c r="C165" s="21">
        <v>40</v>
      </c>
    </row>
    <row r="166" spans="1:3" x14ac:dyDescent="0.3">
      <c r="A166" s="19" t="s">
        <v>480</v>
      </c>
      <c r="B166" s="20">
        <v>941860</v>
      </c>
      <c r="C166" s="21">
        <v>38</v>
      </c>
    </row>
    <row r="167" spans="1:3" x14ac:dyDescent="0.3">
      <c r="A167" s="19" t="s">
        <v>350</v>
      </c>
      <c r="B167" s="20">
        <v>741448</v>
      </c>
      <c r="C167" s="21">
        <v>43</v>
      </c>
    </row>
    <row r="168" spans="1:3" x14ac:dyDescent="0.3">
      <c r="A168" s="19" t="s">
        <v>334</v>
      </c>
      <c r="B168" s="20">
        <v>705560</v>
      </c>
      <c r="C168" s="21">
        <v>28</v>
      </c>
    </row>
    <row r="169" spans="1:3" x14ac:dyDescent="0.3">
      <c r="A169" s="19" t="s">
        <v>508</v>
      </c>
      <c r="B169" s="20">
        <v>980250</v>
      </c>
      <c r="C169" s="21">
        <v>35</v>
      </c>
    </row>
    <row r="170" spans="1:3" x14ac:dyDescent="0.3">
      <c r="A170" s="19" t="s">
        <v>239</v>
      </c>
      <c r="B170" s="20">
        <v>620258</v>
      </c>
      <c r="C170" s="21">
        <v>39</v>
      </c>
    </row>
    <row r="171" spans="1:3" x14ac:dyDescent="0.3">
      <c r="A171" s="19" t="s">
        <v>114</v>
      </c>
      <c r="B171" s="20">
        <v>429358</v>
      </c>
      <c r="C171" s="21">
        <v>30</v>
      </c>
    </row>
    <row r="172" spans="1:3" x14ac:dyDescent="0.3">
      <c r="A172" s="19" t="s">
        <v>270</v>
      </c>
      <c r="B172" s="20">
        <v>641664</v>
      </c>
      <c r="C172" s="21">
        <v>38</v>
      </c>
    </row>
    <row r="173" spans="1:3" x14ac:dyDescent="0.3">
      <c r="A173" s="19" t="s">
        <v>121</v>
      </c>
      <c r="B173" s="20">
        <v>440260</v>
      </c>
      <c r="C173" s="21">
        <v>34</v>
      </c>
    </row>
    <row r="174" spans="1:3" x14ac:dyDescent="0.3">
      <c r="A174" s="19" t="s">
        <v>192</v>
      </c>
      <c r="B174" s="20">
        <v>560266</v>
      </c>
      <c r="C174" s="21">
        <v>35</v>
      </c>
    </row>
    <row r="175" spans="1:3" x14ac:dyDescent="0.3">
      <c r="A175" s="19" t="s">
        <v>46</v>
      </c>
      <c r="B175" s="20">
        <v>360264</v>
      </c>
      <c r="C175" s="21">
        <v>33</v>
      </c>
    </row>
    <row r="176" spans="1:3" x14ac:dyDescent="0.3">
      <c r="A176" s="19" t="s">
        <v>176</v>
      </c>
      <c r="B176" s="20">
        <v>540258</v>
      </c>
      <c r="C176" s="21">
        <v>26</v>
      </c>
    </row>
    <row r="177" spans="1:3" x14ac:dyDescent="0.3">
      <c r="A177" s="19" t="s">
        <v>214</v>
      </c>
      <c r="B177" s="20">
        <v>600268</v>
      </c>
      <c r="C177" s="21">
        <v>33</v>
      </c>
    </row>
    <row r="178" spans="1:3" x14ac:dyDescent="0.3">
      <c r="A178" s="19" t="s">
        <v>319</v>
      </c>
      <c r="B178" s="20">
        <v>700262</v>
      </c>
      <c r="C178" s="21">
        <v>32</v>
      </c>
    </row>
    <row r="179" spans="1:3" x14ac:dyDescent="0.3">
      <c r="A179" s="19" t="s">
        <v>122</v>
      </c>
      <c r="B179" s="20">
        <v>440262</v>
      </c>
      <c r="C179" s="21">
        <v>36</v>
      </c>
    </row>
    <row r="180" spans="1:3" x14ac:dyDescent="0.3">
      <c r="A180" s="19" t="s">
        <v>255</v>
      </c>
      <c r="B180" s="20">
        <v>640666</v>
      </c>
      <c r="C180" s="21">
        <v>36</v>
      </c>
    </row>
    <row r="181" spans="1:3" x14ac:dyDescent="0.3">
      <c r="A181" s="19" t="s">
        <v>457</v>
      </c>
      <c r="B181" s="20">
        <v>901262</v>
      </c>
      <c r="C181" s="21">
        <v>39</v>
      </c>
    </row>
    <row r="182" spans="1:3" x14ac:dyDescent="0.3">
      <c r="A182" s="19" t="s">
        <v>378</v>
      </c>
      <c r="B182" s="20">
        <v>780260</v>
      </c>
      <c r="C182" s="21">
        <v>33</v>
      </c>
    </row>
    <row r="183" spans="1:3" x14ac:dyDescent="0.3">
      <c r="A183" s="19" t="s">
        <v>215</v>
      </c>
      <c r="B183" s="20">
        <v>600270</v>
      </c>
      <c r="C183" s="21">
        <v>34</v>
      </c>
    </row>
    <row r="184" spans="1:3" x14ac:dyDescent="0.3">
      <c r="A184" s="19" t="s">
        <v>234</v>
      </c>
      <c r="B184" s="20">
        <v>604372</v>
      </c>
      <c r="C184" s="21">
        <v>29</v>
      </c>
    </row>
    <row r="185" spans="1:3" x14ac:dyDescent="0.3">
      <c r="A185" s="19" t="s">
        <v>279</v>
      </c>
      <c r="B185" s="20">
        <v>660252</v>
      </c>
      <c r="C185" s="21">
        <v>41</v>
      </c>
    </row>
    <row r="186" spans="1:3" x14ac:dyDescent="0.3">
      <c r="A186" s="19" t="s">
        <v>496</v>
      </c>
      <c r="B186" s="20">
        <v>964762</v>
      </c>
      <c r="C186" s="21">
        <v>38</v>
      </c>
    </row>
    <row r="187" spans="1:3" x14ac:dyDescent="0.3">
      <c r="A187" s="19" t="s">
        <v>379</v>
      </c>
      <c r="B187" s="20">
        <v>780262</v>
      </c>
      <c r="C187" s="21">
        <v>29</v>
      </c>
    </row>
    <row r="188" spans="1:3" x14ac:dyDescent="0.3">
      <c r="A188" s="19" t="s">
        <v>256</v>
      </c>
      <c r="B188" s="20">
        <v>640668</v>
      </c>
      <c r="C188" s="21">
        <v>40</v>
      </c>
    </row>
    <row r="189" spans="1:3" x14ac:dyDescent="0.3">
      <c r="A189" s="19" t="s">
        <v>468</v>
      </c>
      <c r="B189" s="20">
        <v>940266</v>
      </c>
      <c r="C189" s="21">
        <v>38</v>
      </c>
    </row>
    <row r="190" spans="1:3" x14ac:dyDescent="0.3">
      <c r="A190" s="19" t="s">
        <v>31</v>
      </c>
      <c r="B190" s="20">
        <v>321458</v>
      </c>
      <c r="C190" s="21">
        <v>35</v>
      </c>
    </row>
    <row r="191" spans="1:3" x14ac:dyDescent="0.3">
      <c r="A191" s="19" t="s">
        <v>484</v>
      </c>
      <c r="B191" s="20">
        <v>960264</v>
      </c>
      <c r="C191" s="21">
        <v>42</v>
      </c>
    </row>
    <row r="192" spans="1:3" x14ac:dyDescent="0.3">
      <c r="A192" s="19" t="s">
        <v>35</v>
      </c>
      <c r="B192" s="20">
        <v>326160</v>
      </c>
      <c r="C192" s="21">
        <v>39</v>
      </c>
    </row>
    <row r="193" spans="1:3" x14ac:dyDescent="0.3">
      <c r="A193" s="19" t="s">
        <v>445</v>
      </c>
      <c r="B193" s="20">
        <v>885162</v>
      </c>
      <c r="C193" s="21">
        <v>17</v>
      </c>
    </row>
    <row r="194" spans="1:3" x14ac:dyDescent="0.3">
      <c r="A194" s="19" t="s">
        <v>216</v>
      </c>
      <c r="B194" s="20">
        <v>600274</v>
      </c>
      <c r="C194" s="21">
        <v>30</v>
      </c>
    </row>
    <row r="195" spans="1:3" x14ac:dyDescent="0.3">
      <c r="A195" s="19" t="s">
        <v>228</v>
      </c>
      <c r="B195" s="20">
        <v>601076</v>
      </c>
      <c r="C195" s="21">
        <v>33</v>
      </c>
    </row>
    <row r="196" spans="1:3" x14ac:dyDescent="0.3">
      <c r="A196" s="19" t="s">
        <v>336</v>
      </c>
      <c r="B196" s="20">
        <v>740252</v>
      </c>
      <c r="C196" s="21">
        <v>38</v>
      </c>
    </row>
    <row r="197" spans="1:3" x14ac:dyDescent="0.3">
      <c r="A197" s="19" t="s">
        <v>217</v>
      </c>
      <c r="B197" s="20">
        <v>600278</v>
      </c>
      <c r="C197" s="21">
        <v>33</v>
      </c>
    </row>
    <row r="198" spans="1:3" x14ac:dyDescent="0.3">
      <c r="A198" s="19" t="s">
        <v>410</v>
      </c>
      <c r="B198" s="20">
        <v>806968</v>
      </c>
      <c r="C198" s="21">
        <v>40</v>
      </c>
    </row>
    <row r="199" spans="1:3" x14ac:dyDescent="0.3">
      <c r="A199" s="19" t="s">
        <v>147</v>
      </c>
      <c r="B199" s="20">
        <v>460272</v>
      </c>
      <c r="C199" s="21">
        <v>61</v>
      </c>
    </row>
    <row r="200" spans="1:3" x14ac:dyDescent="0.3">
      <c r="A200" s="19" t="s">
        <v>63</v>
      </c>
      <c r="B200" s="20">
        <v>380256</v>
      </c>
      <c r="C200" s="21">
        <v>31</v>
      </c>
    </row>
    <row r="201" spans="1:3" x14ac:dyDescent="0.3">
      <c r="A201" s="19" t="s">
        <v>204</v>
      </c>
      <c r="B201" s="20">
        <v>566968</v>
      </c>
      <c r="C201" s="21">
        <v>37</v>
      </c>
    </row>
    <row r="202" spans="1:3" x14ac:dyDescent="0.3">
      <c r="A202" s="19" t="s">
        <v>64</v>
      </c>
      <c r="B202" s="20">
        <v>380258</v>
      </c>
      <c r="C202" s="21">
        <v>32</v>
      </c>
    </row>
    <row r="203" spans="1:3" x14ac:dyDescent="0.3">
      <c r="A203" s="19" t="s">
        <v>69</v>
      </c>
      <c r="B203" s="20">
        <v>381660</v>
      </c>
      <c r="C203" s="21">
        <v>21</v>
      </c>
    </row>
    <row r="204" spans="1:3" x14ac:dyDescent="0.3">
      <c r="A204" s="19" t="s">
        <v>240</v>
      </c>
      <c r="B204" s="20">
        <v>620260</v>
      </c>
      <c r="C204" s="21">
        <v>37</v>
      </c>
    </row>
    <row r="205" spans="1:3" x14ac:dyDescent="0.3">
      <c r="A205" s="19" t="s">
        <v>89</v>
      </c>
      <c r="B205" s="20">
        <v>409562</v>
      </c>
      <c r="C205" s="21">
        <v>38</v>
      </c>
    </row>
    <row r="206" spans="1:3" x14ac:dyDescent="0.3">
      <c r="A206" s="19" t="s">
        <v>414</v>
      </c>
      <c r="B206" s="20">
        <v>840262</v>
      </c>
      <c r="C206" s="21">
        <v>43</v>
      </c>
    </row>
    <row r="207" spans="1:3" x14ac:dyDescent="0.3">
      <c r="A207" s="19" t="s">
        <v>205</v>
      </c>
      <c r="B207" s="20">
        <v>566970</v>
      </c>
      <c r="C207" s="21">
        <v>38</v>
      </c>
    </row>
    <row r="208" spans="1:3" x14ac:dyDescent="0.3">
      <c r="A208" s="19" t="s">
        <v>337</v>
      </c>
      <c r="B208" s="20">
        <v>740256</v>
      </c>
      <c r="C208" s="21">
        <v>39</v>
      </c>
    </row>
    <row r="209" spans="1:3" x14ac:dyDescent="0.3">
      <c r="A209" s="19" t="s">
        <v>400</v>
      </c>
      <c r="B209" s="20">
        <v>800870</v>
      </c>
      <c r="C209" s="21">
        <v>35</v>
      </c>
    </row>
    <row r="210" spans="1:3" x14ac:dyDescent="0.3">
      <c r="A210" s="19" t="s">
        <v>229</v>
      </c>
      <c r="B210" s="20">
        <v>601080</v>
      </c>
      <c r="C210" s="21">
        <v>34</v>
      </c>
    </row>
    <row r="211" spans="1:3" x14ac:dyDescent="0.3">
      <c r="A211" s="19" t="s">
        <v>504</v>
      </c>
      <c r="B211" s="20">
        <v>967366</v>
      </c>
      <c r="C211" s="21">
        <v>40</v>
      </c>
    </row>
    <row r="212" spans="1:3" x14ac:dyDescent="0.3">
      <c r="A212" s="19" t="s">
        <v>435</v>
      </c>
      <c r="B212" s="20">
        <v>880264</v>
      </c>
      <c r="C212" s="21">
        <v>36</v>
      </c>
    </row>
    <row r="213" spans="1:3" x14ac:dyDescent="0.3">
      <c r="A213" s="19" t="s">
        <v>241</v>
      </c>
      <c r="B213" s="20">
        <v>620264</v>
      </c>
      <c r="C213" s="21">
        <v>38</v>
      </c>
    </row>
    <row r="214" spans="1:3" x14ac:dyDescent="0.3">
      <c r="A214" s="19" t="s">
        <v>436</v>
      </c>
      <c r="B214" s="20">
        <v>880268</v>
      </c>
      <c r="C214" s="21">
        <v>41</v>
      </c>
    </row>
    <row r="215" spans="1:3" x14ac:dyDescent="0.3">
      <c r="A215" s="19" t="s">
        <v>463</v>
      </c>
      <c r="B215" s="20">
        <v>905166</v>
      </c>
      <c r="C215" s="21">
        <v>19</v>
      </c>
    </row>
    <row r="216" spans="1:3" x14ac:dyDescent="0.3">
      <c r="A216" s="19" t="s">
        <v>338</v>
      </c>
      <c r="B216" s="20">
        <v>740260</v>
      </c>
      <c r="C216" s="21">
        <v>36</v>
      </c>
    </row>
    <row r="217" spans="1:3" x14ac:dyDescent="0.3">
      <c r="A217" s="19" t="s">
        <v>123</v>
      </c>
      <c r="B217" s="20">
        <v>440264</v>
      </c>
      <c r="C217" s="21">
        <v>36</v>
      </c>
    </row>
    <row r="218" spans="1:3" x14ac:dyDescent="0.3">
      <c r="A218" s="19" t="s">
        <v>437</v>
      </c>
      <c r="B218" s="20">
        <v>880270</v>
      </c>
      <c r="C218" s="21">
        <v>38</v>
      </c>
    </row>
    <row r="219" spans="1:3" x14ac:dyDescent="0.3">
      <c r="A219" s="19" t="s">
        <v>307</v>
      </c>
      <c r="B219" s="20">
        <v>681864</v>
      </c>
      <c r="C219" s="21">
        <v>26</v>
      </c>
    </row>
    <row r="220" spans="1:3" x14ac:dyDescent="0.3">
      <c r="A220" s="19" t="s">
        <v>476</v>
      </c>
      <c r="B220" s="20">
        <v>941670</v>
      </c>
      <c r="C220" s="21">
        <v>34</v>
      </c>
    </row>
    <row r="221" spans="1:3" x14ac:dyDescent="0.3">
      <c r="A221" s="19" t="s">
        <v>320</v>
      </c>
      <c r="B221" s="20">
        <v>700266</v>
      </c>
      <c r="C221" s="21">
        <v>25</v>
      </c>
    </row>
    <row r="222" spans="1:3" x14ac:dyDescent="0.3">
      <c r="A222" s="19" t="s">
        <v>75</v>
      </c>
      <c r="B222" s="20">
        <v>387564</v>
      </c>
      <c r="C222" s="21">
        <v>35</v>
      </c>
    </row>
    <row r="223" spans="1:3" x14ac:dyDescent="0.3">
      <c r="A223" s="19" t="s">
        <v>65</v>
      </c>
      <c r="B223" s="20">
        <v>380266</v>
      </c>
      <c r="C223" s="21">
        <v>36</v>
      </c>
    </row>
    <row r="224" spans="1:3" x14ac:dyDescent="0.3">
      <c r="A224" s="19" t="s">
        <v>257</v>
      </c>
      <c r="B224" s="20">
        <v>640672</v>
      </c>
      <c r="C224" s="21">
        <v>38</v>
      </c>
    </row>
    <row r="225" spans="1:3" x14ac:dyDescent="0.3">
      <c r="A225" s="19" t="s">
        <v>193</v>
      </c>
      <c r="B225" s="20">
        <v>560274</v>
      </c>
      <c r="C225" s="21">
        <v>35</v>
      </c>
    </row>
    <row r="226" spans="1:3" x14ac:dyDescent="0.3">
      <c r="A226" s="19" t="s">
        <v>165</v>
      </c>
      <c r="B226" s="20">
        <v>500264</v>
      </c>
      <c r="C226" s="21">
        <v>36</v>
      </c>
    </row>
    <row r="227" spans="1:3" x14ac:dyDescent="0.3">
      <c r="A227" s="19" t="s">
        <v>380</v>
      </c>
      <c r="B227" s="20">
        <v>780266</v>
      </c>
      <c r="C227" s="21">
        <v>31</v>
      </c>
    </row>
    <row r="228" spans="1:3" x14ac:dyDescent="0.3">
      <c r="A228" s="19" t="s">
        <v>450</v>
      </c>
      <c r="B228" s="20">
        <v>900268</v>
      </c>
      <c r="C228" s="21">
        <v>44</v>
      </c>
    </row>
    <row r="229" spans="1:3" x14ac:dyDescent="0.3">
      <c r="A229" s="19" t="s">
        <v>351</v>
      </c>
      <c r="B229" s="20">
        <v>741464</v>
      </c>
      <c r="C229" s="21">
        <v>41</v>
      </c>
    </row>
    <row r="230" spans="1:3" x14ac:dyDescent="0.3">
      <c r="A230" s="19" t="s">
        <v>409</v>
      </c>
      <c r="B230" s="20">
        <v>806956</v>
      </c>
      <c r="C230" s="21">
        <v>44</v>
      </c>
    </row>
    <row r="231" spans="1:3" x14ac:dyDescent="0.3">
      <c r="A231" s="19" t="s">
        <v>154</v>
      </c>
      <c r="B231" s="20">
        <v>460876</v>
      </c>
      <c r="C231" s="21">
        <v>37</v>
      </c>
    </row>
    <row r="232" spans="1:3" x14ac:dyDescent="0.3">
      <c r="A232" s="19" t="s">
        <v>177</v>
      </c>
      <c r="B232" s="20">
        <v>540260</v>
      </c>
      <c r="C232" s="21">
        <v>58</v>
      </c>
    </row>
    <row r="233" spans="1:3" x14ac:dyDescent="0.3">
      <c r="A233" s="19" t="s">
        <v>349</v>
      </c>
      <c r="B233" s="20">
        <v>741433</v>
      </c>
      <c r="C233" s="21">
        <v>46</v>
      </c>
    </row>
    <row r="234" spans="1:3" x14ac:dyDescent="0.3">
      <c r="A234" s="19" t="s">
        <v>103</v>
      </c>
      <c r="B234" s="20">
        <v>427360</v>
      </c>
      <c r="C234" s="21">
        <v>41</v>
      </c>
    </row>
    <row r="235" spans="1:3" x14ac:dyDescent="0.3">
      <c r="A235" s="19" t="s">
        <v>47</v>
      </c>
      <c r="B235" s="20">
        <v>360268</v>
      </c>
      <c r="C235" s="21">
        <v>28</v>
      </c>
    </row>
    <row r="236" spans="1:3" x14ac:dyDescent="0.3">
      <c r="A236" s="19" t="s">
        <v>292</v>
      </c>
      <c r="B236" s="20">
        <v>661460</v>
      </c>
      <c r="C236" s="21">
        <v>40</v>
      </c>
    </row>
    <row r="237" spans="1:3" x14ac:dyDescent="0.3">
      <c r="A237" s="19" t="s">
        <v>321</v>
      </c>
      <c r="B237" s="20">
        <v>700268</v>
      </c>
      <c r="C237" s="21">
        <v>29</v>
      </c>
    </row>
    <row r="238" spans="1:3" x14ac:dyDescent="0.3">
      <c r="A238" s="19" t="s">
        <v>280</v>
      </c>
      <c r="B238" s="20">
        <v>660264</v>
      </c>
      <c r="C238" s="21">
        <v>42</v>
      </c>
    </row>
    <row r="239" spans="1:3" x14ac:dyDescent="0.3">
      <c r="A239" s="19" t="s">
        <v>166</v>
      </c>
      <c r="B239" s="20">
        <v>500268</v>
      </c>
      <c r="C239" s="21">
        <v>32</v>
      </c>
    </row>
    <row r="240" spans="1:3" x14ac:dyDescent="0.3">
      <c r="A240" s="19" t="s">
        <v>167</v>
      </c>
      <c r="B240" s="20">
        <v>500272</v>
      </c>
      <c r="C240" s="21">
        <v>40</v>
      </c>
    </row>
    <row r="241" spans="1:3" x14ac:dyDescent="0.3">
      <c r="A241" s="19" t="s">
        <v>438</v>
      </c>
      <c r="B241" s="20">
        <v>880272</v>
      </c>
      <c r="C241" s="21">
        <v>41</v>
      </c>
    </row>
    <row r="242" spans="1:3" x14ac:dyDescent="0.3">
      <c r="A242" s="19" t="s">
        <v>312</v>
      </c>
      <c r="B242" s="20">
        <v>684966</v>
      </c>
      <c r="C242" s="21">
        <v>32</v>
      </c>
    </row>
    <row r="243" spans="1:3" x14ac:dyDescent="0.3">
      <c r="A243" s="19" t="s">
        <v>95</v>
      </c>
      <c r="B243" s="20">
        <v>421262</v>
      </c>
      <c r="C243" s="21">
        <v>39</v>
      </c>
    </row>
    <row r="244" spans="1:3" x14ac:dyDescent="0.3">
      <c r="A244" s="19" t="s">
        <v>168</v>
      </c>
      <c r="B244" s="20">
        <v>500276</v>
      </c>
      <c r="C244" s="21">
        <v>38</v>
      </c>
    </row>
    <row r="245" spans="1:3" x14ac:dyDescent="0.3">
      <c r="A245" s="19" t="s">
        <v>124</v>
      </c>
      <c r="B245" s="20">
        <v>440268</v>
      </c>
      <c r="C245" s="21">
        <v>40</v>
      </c>
    </row>
    <row r="246" spans="1:3" x14ac:dyDescent="0.3">
      <c r="A246" s="19" t="s">
        <v>178</v>
      </c>
      <c r="B246" s="20">
        <v>540262</v>
      </c>
      <c r="C246" s="21">
        <v>51</v>
      </c>
    </row>
    <row r="247" spans="1:3" x14ac:dyDescent="0.3">
      <c r="A247" s="19" t="s">
        <v>493</v>
      </c>
      <c r="B247" s="20">
        <v>961668</v>
      </c>
      <c r="C247" s="21">
        <v>41</v>
      </c>
    </row>
    <row r="248" spans="1:3" x14ac:dyDescent="0.3">
      <c r="A248" s="19" t="s">
        <v>439</v>
      </c>
      <c r="B248" s="20">
        <v>880274</v>
      </c>
      <c r="C248" s="21">
        <v>39</v>
      </c>
    </row>
    <row r="249" spans="1:3" x14ac:dyDescent="0.3">
      <c r="A249" s="19" t="s">
        <v>415</v>
      </c>
      <c r="B249" s="20">
        <v>840266</v>
      </c>
      <c r="C249" s="21">
        <v>45</v>
      </c>
    </row>
    <row r="250" spans="1:3" x14ac:dyDescent="0.3">
      <c r="A250" s="19" t="s">
        <v>381</v>
      </c>
      <c r="B250" s="20">
        <v>780268</v>
      </c>
      <c r="C250" s="21">
        <v>30</v>
      </c>
    </row>
    <row r="251" spans="1:3" x14ac:dyDescent="0.3">
      <c r="A251" s="19" t="s">
        <v>322</v>
      </c>
      <c r="B251" s="20">
        <v>700270</v>
      </c>
      <c r="C251" s="21">
        <v>38</v>
      </c>
    </row>
    <row r="252" spans="1:3" x14ac:dyDescent="0.3">
      <c r="A252" s="19" t="s">
        <v>339</v>
      </c>
      <c r="B252" s="20">
        <v>740268</v>
      </c>
      <c r="C252" s="21">
        <v>39</v>
      </c>
    </row>
    <row r="253" spans="1:3" x14ac:dyDescent="0.3">
      <c r="A253" s="19" t="s">
        <v>48</v>
      </c>
      <c r="B253" s="20">
        <v>360272</v>
      </c>
      <c r="C253" s="21">
        <v>37</v>
      </c>
    </row>
    <row r="254" spans="1:3" x14ac:dyDescent="0.3">
      <c r="A254" s="19" t="s">
        <v>303</v>
      </c>
      <c r="B254" s="20">
        <v>681068</v>
      </c>
      <c r="C254" s="21">
        <v>41</v>
      </c>
    </row>
    <row r="255" spans="1:3" x14ac:dyDescent="0.3">
      <c r="A255" s="19" t="s">
        <v>382</v>
      </c>
      <c r="B255" s="20">
        <v>780270</v>
      </c>
      <c r="C255" s="21">
        <v>32</v>
      </c>
    </row>
    <row r="256" spans="1:3" x14ac:dyDescent="0.3">
      <c r="A256" s="19" t="s">
        <v>125</v>
      </c>
      <c r="B256" s="20">
        <v>440270</v>
      </c>
      <c r="C256" s="21">
        <v>35</v>
      </c>
    </row>
    <row r="257" spans="1:3" x14ac:dyDescent="0.3">
      <c r="A257" s="19" t="s">
        <v>500</v>
      </c>
      <c r="B257" s="20">
        <v>967170</v>
      </c>
      <c r="C257" s="21">
        <v>41</v>
      </c>
    </row>
    <row r="258" spans="1:3" x14ac:dyDescent="0.3">
      <c r="A258" s="19" t="s">
        <v>458</v>
      </c>
      <c r="B258" s="20">
        <v>901270</v>
      </c>
      <c r="C258" s="21">
        <v>41</v>
      </c>
    </row>
    <row r="259" spans="1:3" x14ac:dyDescent="0.3">
      <c r="A259" s="19" t="s">
        <v>340</v>
      </c>
      <c r="B259" s="20">
        <v>740272</v>
      </c>
      <c r="C259" s="21">
        <v>33</v>
      </c>
    </row>
    <row r="260" spans="1:3" x14ac:dyDescent="0.3">
      <c r="A260" s="19" t="s">
        <v>487</v>
      </c>
      <c r="B260" s="20">
        <v>961031</v>
      </c>
      <c r="C260" s="21">
        <v>42</v>
      </c>
    </row>
    <row r="261" spans="1:3" x14ac:dyDescent="0.3">
      <c r="A261" s="19" t="s">
        <v>36</v>
      </c>
      <c r="B261" s="20">
        <v>327166</v>
      </c>
      <c r="C261" s="21">
        <v>34</v>
      </c>
    </row>
    <row r="262" spans="1:3" x14ac:dyDescent="0.3">
      <c r="A262" s="19" t="s">
        <v>383</v>
      </c>
      <c r="B262" s="20">
        <v>780272</v>
      </c>
      <c r="C262" s="21">
        <v>26</v>
      </c>
    </row>
    <row r="263" spans="1:3" x14ac:dyDescent="0.3">
      <c r="A263" s="19" t="s">
        <v>8</v>
      </c>
      <c r="B263" s="20">
        <v>807400</v>
      </c>
      <c r="C263" s="21">
        <v>41</v>
      </c>
    </row>
    <row r="264" spans="1:3" x14ac:dyDescent="0.3">
      <c r="A264" s="19" t="s">
        <v>49</v>
      </c>
      <c r="B264" s="20">
        <v>360274</v>
      </c>
      <c r="C264" s="21">
        <v>35</v>
      </c>
    </row>
    <row r="265" spans="1:3" x14ac:dyDescent="0.3">
      <c r="A265" s="19" t="s">
        <v>323</v>
      </c>
      <c r="B265" s="20">
        <v>700274</v>
      </c>
      <c r="C265" s="21">
        <v>32</v>
      </c>
    </row>
    <row r="266" spans="1:3" x14ac:dyDescent="0.3">
      <c r="A266" s="19" t="s">
        <v>50</v>
      </c>
      <c r="B266" s="20">
        <v>360276</v>
      </c>
      <c r="C266" s="21">
        <v>30</v>
      </c>
    </row>
    <row r="267" spans="1:3" x14ac:dyDescent="0.3">
      <c r="A267" s="19" t="s">
        <v>104</v>
      </c>
      <c r="B267" s="20">
        <v>427364</v>
      </c>
      <c r="C267" s="21">
        <v>42</v>
      </c>
    </row>
    <row r="268" spans="1:3" x14ac:dyDescent="0.3">
      <c r="A268" s="19" t="s">
        <v>9</v>
      </c>
      <c r="B268" s="20">
        <v>807600</v>
      </c>
      <c r="C268" s="21">
        <v>35</v>
      </c>
    </row>
    <row r="269" spans="1:3" x14ac:dyDescent="0.3">
      <c r="A269" s="19" t="s">
        <v>70</v>
      </c>
      <c r="B269" s="20">
        <v>381670</v>
      </c>
      <c r="C269" s="21">
        <v>34</v>
      </c>
    </row>
    <row r="270" spans="1:3" x14ac:dyDescent="0.3">
      <c r="A270" s="19" t="s">
        <v>126</v>
      </c>
      <c r="B270" s="20">
        <v>440272</v>
      </c>
      <c r="C270" s="21">
        <v>28</v>
      </c>
    </row>
    <row r="271" spans="1:3" x14ac:dyDescent="0.3">
      <c r="A271" s="19" t="s">
        <v>265</v>
      </c>
      <c r="B271" s="20">
        <v>641076</v>
      </c>
      <c r="C271" s="21">
        <v>37</v>
      </c>
    </row>
    <row r="272" spans="1:3" x14ac:dyDescent="0.3">
      <c r="A272" s="19" t="s">
        <v>341</v>
      </c>
      <c r="B272" s="20">
        <v>740276</v>
      </c>
      <c r="C272" s="21">
        <v>37</v>
      </c>
    </row>
    <row r="273" spans="1:3" x14ac:dyDescent="0.3">
      <c r="A273" s="19" t="s">
        <v>206</v>
      </c>
      <c r="B273" s="20">
        <v>566976</v>
      </c>
      <c r="C273" s="21">
        <v>34</v>
      </c>
    </row>
    <row r="274" spans="1:3" x14ac:dyDescent="0.3">
      <c r="A274" s="19" t="s">
        <v>83</v>
      </c>
      <c r="B274" s="20">
        <v>400272</v>
      </c>
      <c r="C274" s="21">
        <v>62</v>
      </c>
    </row>
    <row r="275" spans="1:3" x14ac:dyDescent="0.3">
      <c r="A275" s="19" t="s">
        <v>304</v>
      </c>
      <c r="B275" s="20">
        <v>681070</v>
      </c>
      <c r="C275" s="21">
        <v>32</v>
      </c>
    </row>
    <row r="276" spans="1:3" x14ac:dyDescent="0.3">
      <c r="A276" s="19" t="s">
        <v>305</v>
      </c>
      <c r="B276" s="20">
        <v>681072</v>
      </c>
      <c r="C276" s="21">
        <v>33</v>
      </c>
    </row>
    <row r="277" spans="1:3" x14ac:dyDescent="0.3">
      <c r="A277" s="19" t="s">
        <v>10</v>
      </c>
      <c r="B277" s="20">
        <v>887600</v>
      </c>
      <c r="C277" s="21">
        <v>25</v>
      </c>
    </row>
    <row r="278" spans="1:3" x14ac:dyDescent="0.3">
      <c r="A278" s="19" t="s">
        <v>324</v>
      </c>
      <c r="B278" s="20">
        <v>700276</v>
      </c>
      <c r="C278" s="21">
        <v>38</v>
      </c>
    </row>
    <row r="279" spans="1:3" x14ac:dyDescent="0.3">
      <c r="A279" s="19" t="s">
        <v>405</v>
      </c>
      <c r="B279" s="20">
        <v>801666</v>
      </c>
      <c r="C279" s="21">
        <v>34</v>
      </c>
    </row>
    <row r="280" spans="1:3" x14ac:dyDescent="0.3">
      <c r="A280" s="19" t="s">
        <v>331</v>
      </c>
      <c r="B280" s="20">
        <v>701878</v>
      </c>
      <c r="C280" s="21">
        <v>40</v>
      </c>
    </row>
    <row r="281" spans="1:3" x14ac:dyDescent="0.3">
      <c r="A281" s="19" t="s">
        <v>384</v>
      </c>
      <c r="B281" s="20">
        <v>780274</v>
      </c>
      <c r="C281" s="21">
        <v>31</v>
      </c>
    </row>
    <row r="282" spans="1:3" x14ac:dyDescent="0.3">
      <c r="A282" s="19" t="s">
        <v>148</v>
      </c>
      <c r="B282" s="20">
        <v>460280</v>
      </c>
      <c r="C282" s="21">
        <v>38</v>
      </c>
    </row>
    <row r="283" spans="1:3" x14ac:dyDescent="0.3">
      <c r="A283" s="19" t="s">
        <v>127</v>
      </c>
      <c r="B283" s="20">
        <v>440274</v>
      </c>
      <c r="C283" s="21">
        <v>33</v>
      </c>
    </row>
    <row r="284" spans="1:3" x14ac:dyDescent="0.3">
      <c r="A284" s="19" t="s">
        <v>505</v>
      </c>
      <c r="B284" s="20">
        <v>967372</v>
      </c>
      <c r="C284" s="21">
        <v>40</v>
      </c>
    </row>
    <row r="285" spans="1:3" x14ac:dyDescent="0.3">
      <c r="A285" s="19" t="s">
        <v>389</v>
      </c>
      <c r="B285" s="20">
        <v>780284</v>
      </c>
      <c r="C285" s="21">
        <v>35</v>
      </c>
    </row>
    <row r="286" spans="1:3" x14ac:dyDescent="0.3">
      <c r="A286" s="19" t="s">
        <v>37</v>
      </c>
      <c r="B286" s="20">
        <v>327170</v>
      </c>
      <c r="C286" s="21">
        <v>35</v>
      </c>
    </row>
    <row r="287" spans="1:3" x14ac:dyDescent="0.3">
      <c r="A287" s="19" t="s">
        <v>297</v>
      </c>
      <c r="B287" s="20">
        <v>680278</v>
      </c>
      <c r="C287" s="21">
        <v>28</v>
      </c>
    </row>
    <row r="288" spans="1:3" x14ac:dyDescent="0.3">
      <c r="A288" s="19" t="s">
        <v>273</v>
      </c>
      <c r="B288" s="20">
        <v>647978</v>
      </c>
      <c r="C288" s="21">
        <v>35</v>
      </c>
    </row>
    <row r="289" spans="1:3" x14ac:dyDescent="0.3">
      <c r="A289" s="19" t="s">
        <v>128</v>
      </c>
      <c r="B289" s="20">
        <v>440276</v>
      </c>
      <c r="C289" s="21">
        <v>38</v>
      </c>
    </row>
    <row r="290" spans="1:3" x14ac:dyDescent="0.3">
      <c r="A290" s="19" t="s">
        <v>416</v>
      </c>
      <c r="B290" s="20">
        <v>840270</v>
      </c>
      <c r="C290" s="21">
        <v>47</v>
      </c>
    </row>
    <row r="291" spans="1:3" x14ac:dyDescent="0.3">
      <c r="A291" s="19" t="s">
        <v>250</v>
      </c>
      <c r="B291" s="20">
        <v>621268</v>
      </c>
      <c r="C291" s="21">
        <v>35</v>
      </c>
    </row>
    <row r="292" spans="1:3" x14ac:dyDescent="0.3">
      <c r="A292" s="19" t="s">
        <v>98</v>
      </c>
      <c r="B292" s="20">
        <v>424768</v>
      </c>
      <c r="C292" s="21">
        <v>30</v>
      </c>
    </row>
    <row r="293" spans="1:3" x14ac:dyDescent="0.3">
      <c r="A293" s="19" t="s">
        <v>417</v>
      </c>
      <c r="B293" s="20">
        <v>840272</v>
      </c>
      <c r="C293" s="21">
        <v>43</v>
      </c>
    </row>
    <row r="294" spans="1:3" x14ac:dyDescent="0.3">
      <c r="A294" s="19" t="s">
        <v>298</v>
      </c>
      <c r="B294" s="20">
        <v>680280</v>
      </c>
      <c r="C294" s="21">
        <v>29</v>
      </c>
    </row>
    <row r="295" spans="1:3" x14ac:dyDescent="0.3">
      <c r="A295" s="19" t="s">
        <v>342</v>
      </c>
      <c r="B295" s="20">
        <v>740280</v>
      </c>
      <c r="C295" s="21">
        <v>43</v>
      </c>
    </row>
    <row r="296" spans="1:3" x14ac:dyDescent="0.3">
      <c r="A296" s="19" t="s">
        <v>401</v>
      </c>
      <c r="B296" s="20">
        <v>801080</v>
      </c>
      <c r="C296" s="21">
        <v>39</v>
      </c>
    </row>
    <row r="297" spans="1:3" x14ac:dyDescent="0.3">
      <c r="A297" s="19" t="s">
        <v>325</v>
      </c>
      <c r="B297" s="20">
        <v>700282</v>
      </c>
      <c r="C297" s="21">
        <v>38</v>
      </c>
    </row>
    <row r="298" spans="1:3" x14ac:dyDescent="0.3">
      <c r="A298" s="19" t="s">
        <v>274</v>
      </c>
      <c r="B298" s="20">
        <v>647980</v>
      </c>
      <c r="C298" s="21">
        <v>37</v>
      </c>
    </row>
    <row r="299" spans="1:3" x14ac:dyDescent="0.3">
      <c r="A299" s="19" t="s">
        <v>385</v>
      </c>
      <c r="B299" s="20">
        <v>780276</v>
      </c>
      <c r="C299" s="21">
        <v>30</v>
      </c>
    </row>
    <row r="300" spans="1:3" x14ac:dyDescent="0.3">
      <c r="A300" s="19" t="s">
        <v>386</v>
      </c>
      <c r="B300" s="20">
        <v>780278</v>
      </c>
      <c r="C300" s="21">
        <v>36</v>
      </c>
    </row>
    <row r="301" spans="1:3" x14ac:dyDescent="0.3">
      <c r="A301" s="19" t="s">
        <v>187</v>
      </c>
      <c r="B301" s="20">
        <v>546766</v>
      </c>
      <c r="C301" s="21">
        <v>29</v>
      </c>
    </row>
    <row r="302" spans="1:3" x14ac:dyDescent="0.3">
      <c r="A302" s="19" t="s">
        <v>242</v>
      </c>
      <c r="B302" s="20">
        <v>620272</v>
      </c>
      <c r="C302" s="21">
        <v>41</v>
      </c>
    </row>
    <row r="303" spans="1:3" x14ac:dyDescent="0.3">
      <c r="A303" s="19" t="s">
        <v>477</v>
      </c>
      <c r="B303" s="20">
        <v>941674</v>
      </c>
      <c r="C303" s="21">
        <v>35</v>
      </c>
    </row>
    <row r="304" spans="1:3" x14ac:dyDescent="0.3">
      <c r="A304" s="19" t="s">
        <v>418</v>
      </c>
      <c r="B304" s="20">
        <v>840276</v>
      </c>
      <c r="C304" s="21">
        <v>43</v>
      </c>
    </row>
    <row r="305" spans="1:3" x14ac:dyDescent="0.3">
      <c r="A305" s="19" t="s">
        <v>308</v>
      </c>
      <c r="B305" s="20">
        <v>681884</v>
      </c>
      <c r="C305" s="21">
        <v>29</v>
      </c>
    </row>
    <row r="306" spans="1:3" x14ac:dyDescent="0.3">
      <c r="A306" s="19" t="s">
        <v>281</v>
      </c>
      <c r="B306" s="20">
        <v>660268</v>
      </c>
      <c r="C306" s="21">
        <v>39</v>
      </c>
    </row>
    <row r="307" spans="1:3" x14ac:dyDescent="0.3">
      <c r="A307" s="19" t="s">
        <v>51</v>
      </c>
      <c r="B307" s="20">
        <v>360280</v>
      </c>
      <c r="C307" s="21">
        <v>33</v>
      </c>
    </row>
    <row r="308" spans="1:3" x14ac:dyDescent="0.3">
      <c r="A308" s="19" t="s">
        <v>243</v>
      </c>
      <c r="B308" s="20">
        <v>620274</v>
      </c>
      <c r="C308" s="21">
        <v>39</v>
      </c>
    </row>
    <row r="309" spans="1:3" x14ac:dyDescent="0.3">
      <c r="A309" s="19" t="s">
        <v>353</v>
      </c>
      <c r="B309" s="20">
        <v>760256</v>
      </c>
      <c r="C309" s="21">
        <v>34</v>
      </c>
    </row>
    <row r="310" spans="1:3" x14ac:dyDescent="0.3">
      <c r="A310" s="19" t="s">
        <v>149</v>
      </c>
      <c r="B310" s="20">
        <v>460284</v>
      </c>
      <c r="C310" s="21">
        <v>55</v>
      </c>
    </row>
    <row r="311" spans="1:3" x14ac:dyDescent="0.3">
      <c r="A311" s="19" t="s">
        <v>218</v>
      </c>
      <c r="B311" s="20">
        <v>600284</v>
      </c>
      <c r="C311" s="21">
        <v>35</v>
      </c>
    </row>
    <row r="312" spans="1:3" x14ac:dyDescent="0.3">
      <c r="A312" s="19" t="s">
        <v>299</v>
      </c>
      <c r="B312" s="20">
        <v>680286</v>
      </c>
      <c r="C312" s="21">
        <v>24</v>
      </c>
    </row>
    <row r="313" spans="1:3" x14ac:dyDescent="0.3">
      <c r="A313" s="19" t="s">
        <v>38</v>
      </c>
      <c r="B313" s="20">
        <v>327174</v>
      </c>
      <c r="C313" s="21">
        <v>35</v>
      </c>
    </row>
    <row r="314" spans="1:3" x14ac:dyDescent="0.3">
      <c r="A314" s="19" t="s">
        <v>38</v>
      </c>
      <c r="B314" s="20">
        <v>440880</v>
      </c>
      <c r="C314" s="21">
        <v>32</v>
      </c>
    </row>
    <row r="315" spans="1:3" x14ac:dyDescent="0.3">
      <c r="A315" s="19" t="s">
        <v>506</v>
      </c>
      <c r="B315" s="20">
        <v>980233</v>
      </c>
      <c r="C315" s="21">
        <v>41</v>
      </c>
    </row>
    <row r="316" spans="1:3" x14ac:dyDescent="0.3">
      <c r="A316" s="19" t="s">
        <v>179</v>
      </c>
      <c r="B316" s="20">
        <v>540270</v>
      </c>
      <c r="C316" s="21">
        <v>55</v>
      </c>
    </row>
    <row r="317" spans="1:3" x14ac:dyDescent="0.3">
      <c r="A317" s="19" t="s">
        <v>481</v>
      </c>
      <c r="B317" s="20">
        <v>941876</v>
      </c>
      <c r="C317" s="21">
        <v>40</v>
      </c>
    </row>
    <row r="318" spans="1:3" x14ac:dyDescent="0.3">
      <c r="A318" s="19" t="s">
        <v>509</v>
      </c>
      <c r="B318" s="20">
        <v>980256</v>
      </c>
      <c r="C318" s="21">
        <v>37</v>
      </c>
    </row>
    <row r="319" spans="1:3" x14ac:dyDescent="0.3">
      <c r="A319" s="19" t="s">
        <v>326</v>
      </c>
      <c r="B319" s="20">
        <v>700286</v>
      </c>
      <c r="C319" s="21">
        <v>34</v>
      </c>
    </row>
    <row r="320" spans="1:3" x14ac:dyDescent="0.3">
      <c r="A320" s="19" t="s">
        <v>354</v>
      </c>
      <c r="B320" s="20">
        <v>760258</v>
      </c>
      <c r="C320" s="21">
        <v>40</v>
      </c>
    </row>
    <row r="321" spans="1:3" x14ac:dyDescent="0.3">
      <c r="A321" s="19" t="s">
        <v>271</v>
      </c>
      <c r="B321" s="20">
        <v>641682</v>
      </c>
      <c r="C321" s="21">
        <v>39</v>
      </c>
    </row>
    <row r="322" spans="1:3" x14ac:dyDescent="0.3">
      <c r="A322" s="19" t="s">
        <v>105</v>
      </c>
      <c r="B322" s="20">
        <v>427372</v>
      </c>
      <c r="C322" s="21">
        <v>45</v>
      </c>
    </row>
    <row r="323" spans="1:3" x14ac:dyDescent="0.3">
      <c r="A323" s="19" t="s">
        <v>136</v>
      </c>
      <c r="B323" s="20">
        <v>440835</v>
      </c>
      <c r="C323" s="21">
        <v>33</v>
      </c>
    </row>
    <row r="324" spans="1:3" x14ac:dyDescent="0.3">
      <c r="A324" s="19" t="s">
        <v>300</v>
      </c>
      <c r="B324" s="20">
        <v>680288</v>
      </c>
      <c r="C324" s="21">
        <v>35</v>
      </c>
    </row>
    <row r="325" spans="1:3" x14ac:dyDescent="0.3">
      <c r="A325" s="19" t="s">
        <v>387</v>
      </c>
      <c r="B325" s="20">
        <v>780280</v>
      </c>
      <c r="C325" s="21">
        <v>30</v>
      </c>
    </row>
    <row r="326" spans="1:3" x14ac:dyDescent="0.3">
      <c r="A326" s="19" t="s">
        <v>313</v>
      </c>
      <c r="B326" s="20">
        <v>684990</v>
      </c>
      <c r="C326" s="21">
        <v>31</v>
      </c>
    </row>
    <row r="327" spans="1:3" x14ac:dyDescent="0.3">
      <c r="A327" s="19" t="s">
        <v>510</v>
      </c>
      <c r="B327" s="20">
        <v>980260</v>
      </c>
      <c r="C327" s="21">
        <v>40</v>
      </c>
    </row>
    <row r="328" spans="1:3" x14ac:dyDescent="0.3">
      <c r="A328" s="19" t="s">
        <v>451</v>
      </c>
      <c r="B328" s="20">
        <v>900274</v>
      </c>
      <c r="C328" s="21">
        <v>42</v>
      </c>
    </row>
    <row r="329" spans="1:3" x14ac:dyDescent="0.3">
      <c r="A329" s="19" t="s">
        <v>107</v>
      </c>
      <c r="B329" s="20">
        <v>427574</v>
      </c>
      <c r="C329" s="21">
        <v>37</v>
      </c>
    </row>
    <row r="330" spans="1:3" x14ac:dyDescent="0.3">
      <c r="A330" s="19" t="s">
        <v>488</v>
      </c>
      <c r="B330" s="20">
        <v>961076</v>
      </c>
      <c r="C330" s="21">
        <v>36</v>
      </c>
    </row>
    <row r="331" spans="1:3" x14ac:dyDescent="0.3">
      <c r="A331" s="19" t="s">
        <v>169</v>
      </c>
      <c r="B331" s="20">
        <v>500284</v>
      </c>
      <c r="C331" s="21">
        <v>35</v>
      </c>
    </row>
    <row r="332" spans="1:3" x14ac:dyDescent="0.3">
      <c r="A332" s="19" t="s">
        <v>251</v>
      </c>
      <c r="B332" s="20">
        <v>621278</v>
      </c>
      <c r="C332" s="21">
        <v>41</v>
      </c>
    </row>
    <row r="333" spans="1:3" x14ac:dyDescent="0.3">
      <c r="A333" s="19" t="s">
        <v>111</v>
      </c>
      <c r="B333" s="20">
        <v>427776</v>
      </c>
      <c r="C333" s="21">
        <v>37</v>
      </c>
    </row>
    <row r="334" spans="1:3" x14ac:dyDescent="0.3">
      <c r="A334" s="19" t="s">
        <v>348</v>
      </c>
      <c r="B334" s="20">
        <v>741084</v>
      </c>
      <c r="C334" s="21">
        <v>43</v>
      </c>
    </row>
    <row r="335" spans="1:3" x14ac:dyDescent="0.3">
      <c r="A335" s="19" t="s">
        <v>429</v>
      </c>
      <c r="B335" s="20">
        <v>840680</v>
      </c>
      <c r="C335" s="21">
        <v>42</v>
      </c>
    </row>
    <row r="336" spans="1:3" x14ac:dyDescent="0.3">
      <c r="A336" s="19" t="s">
        <v>501</v>
      </c>
      <c r="B336" s="20">
        <v>967178</v>
      </c>
      <c r="C336" s="21">
        <v>39</v>
      </c>
    </row>
    <row r="337" spans="1:3" x14ac:dyDescent="0.3">
      <c r="A337" s="19" t="s">
        <v>244</v>
      </c>
      <c r="B337" s="20">
        <v>620280</v>
      </c>
      <c r="C337" s="21">
        <v>37</v>
      </c>
    </row>
    <row r="338" spans="1:3" x14ac:dyDescent="0.3">
      <c r="A338" s="19" t="s">
        <v>362</v>
      </c>
      <c r="B338" s="20">
        <v>766362</v>
      </c>
      <c r="C338" s="21">
        <v>40</v>
      </c>
    </row>
    <row r="339" spans="1:3" x14ac:dyDescent="0.3">
      <c r="A339" s="19" t="s">
        <v>388</v>
      </c>
      <c r="B339" s="20">
        <v>780282</v>
      </c>
      <c r="C339" s="21">
        <v>41</v>
      </c>
    </row>
    <row r="340" spans="1:3" x14ac:dyDescent="0.3">
      <c r="A340" s="19" t="s">
        <v>201</v>
      </c>
      <c r="B340" s="20">
        <v>561880</v>
      </c>
      <c r="C340" s="21">
        <v>34</v>
      </c>
    </row>
    <row r="341" spans="1:3" x14ac:dyDescent="0.3">
      <c r="A341" s="19" t="s">
        <v>219</v>
      </c>
      <c r="B341" s="20">
        <v>600286</v>
      </c>
      <c r="C341" s="21">
        <v>38</v>
      </c>
    </row>
    <row r="342" spans="1:3" x14ac:dyDescent="0.3">
      <c r="A342" s="19" t="s">
        <v>11</v>
      </c>
      <c r="B342" s="20">
        <v>888301</v>
      </c>
      <c r="C342" s="21">
        <v>33</v>
      </c>
    </row>
    <row r="343" spans="1:3" x14ac:dyDescent="0.3">
      <c r="A343" s="19" t="s">
        <v>12</v>
      </c>
      <c r="B343" s="20">
        <v>808400</v>
      </c>
      <c r="C343" s="21">
        <v>35</v>
      </c>
    </row>
    <row r="344" spans="1:3" x14ac:dyDescent="0.3">
      <c r="A344" s="19" t="s">
        <v>367</v>
      </c>
      <c r="B344" s="20">
        <v>769164</v>
      </c>
      <c r="C344" s="21">
        <v>37</v>
      </c>
    </row>
    <row r="345" spans="1:3" x14ac:dyDescent="0.3">
      <c r="A345" s="19" t="s">
        <v>357</v>
      </c>
      <c r="B345" s="20">
        <v>761266</v>
      </c>
      <c r="C345" s="21">
        <v>36</v>
      </c>
    </row>
    <row r="346" spans="1:3" x14ac:dyDescent="0.3">
      <c r="A346" s="19" t="s">
        <v>419</v>
      </c>
      <c r="B346" s="20">
        <v>840282</v>
      </c>
      <c r="C346" s="21">
        <v>47</v>
      </c>
    </row>
    <row r="347" spans="1:3" x14ac:dyDescent="0.3">
      <c r="A347" s="19" t="s">
        <v>194</v>
      </c>
      <c r="B347" s="20">
        <v>560282</v>
      </c>
      <c r="C347" s="21">
        <v>37</v>
      </c>
    </row>
    <row r="348" spans="1:3" x14ac:dyDescent="0.3">
      <c r="A348" s="19" t="s">
        <v>276</v>
      </c>
      <c r="B348" s="20">
        <v>648584</v>
      </c>
      <c r="C348" s="21">
        <v>35</v>
      </c>
    </row>
    <row r="349" spans="1:3" x14ac:dyDescent="0.3">
      <c r="A349" s="19" t="s">
        <v>252</v>
      </c>
      <c r="B349" s="20">
        <v>621282</v>
      </c>
      <c r="C349" s="21">
        <v>38</v>
      </c>
    </row>
    <row r="350" spans="1:3" x14ac:dyDescent="0.3">
      <c r="A350" s="19" t="s">
        <v>358</v>
      </c>
      <c r="B350" s="20">
        <v>761268</v>
      </c>
      <c r="C350" s="21">
        <v>36</v>
      </c>
    </row>
    <row r="351" spans="1:3" x14ac:dyDescent="0.3">
      <c r="A351" s="19" t="s">
        <v>76</v>
      </c>
      <c r="B351" s="20">
        <v>387574</v>
      </c>
      <c r="C351" s="21">
        <v>32</v>
      </c>
    </row>
    <row r="352" spans="1:3" x14ac:dyDescent="0.3">
      <c r="A352" s="19" t="s">
        <v>245</v>
      </c>
      <c r="B352" s="20">
        <v>620284</v>
      </c>
      <c r="C352" s="21">
        <v>37</v>
      </c>
    </row>
    <row r="353" spans="1:3" x14ac:dyDescent="0.3">
      <c r="A353" s="19" t="s">
        <v>85</v>
      </c>
      <c r="B353" s="20">
        <v>407776</v>
      </c>
      <c r="C353" s="21">
        <v>62</v>
      </c>
    </row>
    <row r="354" spans="1:3" x14ac:dyDescent="0.3">
      <c r="A354" s="19" t="s">
        <v>301</v>
      </c>
      <c r="B354" s="20">
        <v>680292</v>
      </c>
      <c r="C354" s="21">
        <v>25</v>
      </c>
    </row>
    <row r="355" spans="1:3" x14ac:dyDescent="0.3">
      <c r="A355" s="19" t="s">
        <v>363</v>
      </c>
      <c r="B355" s="20">
        <v>766370</v>
      </c>
      <c r="C355" s="21">
        <v>30</v>
      </c>
    </row>
    <row r="356" spans="1:3" x14ac:dyDescent="0.3">
      <c r="A356" s="19" t="s">
        <v>266</v>
      </c>
      <c r="B356" s="20">
        <v>641486</v>
      </c>
      <c r="C356" s="21">
        <v>27</v>
      </c>
    </row>
    <row r="357" spans="1:3" x14ac:dyDescent="0.3">
      <c r="A357" s="19" t="s">
        <v>390</v>
      </c>
      <c r="B357" s="20">
        <v>780286</v>
      </c>
      <c r="C357" s="21">
        <v>34</v>
      </c>
    </row>
    <row r="358" spans="1:3" x14ac:dyDescent="0.3">
      <c r="A358" s="19" t="s">
        <v>291</v>
      </c>
      <c r="B358" s="20">
        <v>661435</v>
      </c>
      <c r="C358" s="21">
        <v>35</v>
      </c>
    </row>
    <row r="359" spans="1:3" x14ac:dyDescent="0.3">
      <c r="A359" s="19" t="s">
        <v>209</v>
      </c>
      <c r="B359" s="20">
        <v>568786</v>
      </c>
      <c r="C359" s="21">
        <v>37</v>
      </c>
    </row>
    <row r="360" spans="1:3" x14ac:dyDescent="0.3">
      <c r="A360" s="19" t="s">
        <v>209</v>
      </c>
      <c r="B360" s="20">
        <v>804988</v>
      </c>
      <c r="C360" s="21">
        <v>36</v>
      </c>
    </row>
    <row r="361" spans="1:3" x14ac:dyDescent="0.3">
      <c r="A361" s="19" t="s">
        <v>402</v>
      </c>
      <c r="B361" s="20">
        <v>801231</v>
      </c>
      <c r="C361" s="21">
        <v>34</v>
      </c>
    </row>
    <row r="362" spans="1:3" x14ac:dyDescent="0.3">
      <c r="A362" s="19" t="s">
        <v>420</v>
      </c>
      <c r="B362" s="20">
        <v>840286</v>
      </c>
      <c r="C362" s="21">
        <v>49</v>
      </c>
    </row>
    <row r="363" spans="1:3" x14ac:dyDescent="0.3">
      <c r="A363" s="19" t="s">
        <v>188</v>
      </c>
      <c r="B363" s="20">
        <v>546778</v>
      </c>
      <c r="C363" s="21">
        <v>41</v>
      </c>
    </row>
    <row r="364" spans="1:3" x14ac:dyDescent="0.3">
      <c r="A364" s="19" t="s">
        <v>129</v>
      </c>
      <c r="B364" s="20">
        <v>440284</v>
      </c>
      <c r="C364" s="21">
        <v>33</v>
      </c>
    </row>
    <row r="365" spans="1:3" x14ac:dyDescent="0.3">
      <c r="A365" s="19" t="s">
        <v>306</v>
      </c>
      <c r="B365" s="20">
        <v>681094</v>
      </c>
      <c r="C365" s="21">
        <v>35</v>
      </c>
    </row>
    <row r="366" spans="1:3" x14ac:dyDescent="0.3">
      <c r="A366" s="19" t="s">
        <v>327</v>
      </c>
      <c r="B366" s="20">
        <v>700290</v>
      </c>
      <c r="C366" s="21">
        <v>34</v>
      </c>
    </row>
    <row r="367" spans="1:3" x14ac:dyDescent="0.3">
      <c r="A367" s="19" t="s">
        <v>202</v>
      </c>
      <c r="B367" s="20">
        <v>561888</v>
      </c>
      <c r="C367" s="21">
        <v>37</v>
      </c>
    </row>
    <row r="368" spans="1:3" x14ac:dyDescent="0.3">
      <c r="A368" s="19" t="s">
        <v>403</v>
      </c>
      <c r="B368" s="20">
        <v>801433</v>
      </c>
      <c r="C368" s="21">
        <v>24</v>
      </c>
    </row>
    <row r="369" spans="1:3" x14ac:dyDescent="0.3">
      <c r="A369" s="19" t="s">
        <v>355</v>
      </c>
      <c r="B369" s="20">
        <v>760274</v>
      </c>
      <c r="C369" s="21">
        <v>40</v>
      </c>
    </row>
    <row r="370" spans="1:3" x14ac:dyDescent="0.3">
      <c r="A370" s="19" t="s">
        <v>335</v>
      </c>
      <c r="B370" s="20">
        <v>705592</v>
      </c>
      <c r="C370" s="21">
        <v>31</v>
      </c>
    </row>
    <row r="371" spans="1:3" x14ac:dyDescent="0.3">
      <c r="A371" s="19" t="s">
        <v>26</v>
      </c>
      <c r="B371" s="20">
        <v>321078</v>
      </c>
      <c r="C371" s="21">
        <v>32</v>
      </c>
    </row>
    <row r="372" spans="1:3" x14ac:dyDescent="0.3">
      <c r="A372" s="19" t="s">
        <v>180</v>
      </c>
      <c r="B372" s="20">
        <v>540274</v>
      </c>
      <c r="C372" s="21">
        <v>65</v>
      </c>
    </row>
    <row r="373" spans="1:3" x14ac:dyDescent="0.3">
      <c r="A373" s="19" t="s">
        <v>13</v>
      </c>
      <c r="B373" s="20">
        <v>809200</v>
      </c>
      <c r="C373" s="21">
        <v>40</v>
      </c>
    </row>
    <row r="374" spans="1:3" x14ac:dyDescent="0.3">
      <c r="A374" s="19" t="s">
        <v>210</v>
      </c>
      <c r="B374" s="20">
        <v>568790</v>
      </c>
      <c r="C374" s="21">
        <v>32</v>
      </c>
    </row>
    <row r="375" spans="1:3" x14ac:dyDescent="0.3">
      <c r="A375" s="19" t="s">
        <v>489</v>
      </c>
      <c r="B375" s="20">
        <v>961082</v>
      </c>
      <c r="C375" s="21">
        <v>37</v>
      </c>
    </row>
    <row r="376" spans="1:3" x14ac:dyDescent="0.3">
      <c r="A376" s="19" t="s">
        <v>452</v>
      </c>
      <c r="B376" s="20">
        <v>900278</v>
      </c>
      <c r="C376" s="21">
        <v>34</v>
      </c>
    </row>
    <row r="377" spans="1:3" x14ac:dyDescent="0.3">
      <c r="A377" s="19" t="s">
        <v>27</v>
      </c>
      <c r="B377" s="20">
        <v>321080</v>
      </c>
      <c r="C377" s="21">
        <v>36</v>
      </c>
    </row>
    <row r="378" spans="1:3" x14ac:dyDescent="0.3">
      <c r="A378" s="19" t="s">
        <v>406</v>
      </c>
      <c r="B378" s="20">
        <v>801694</v>
      </c>
      <c r="C378" s="21">
        <v>46</v>
      </c>
    </row>
    <row r="379" spans="1:3" x14ac:dyDescent="0.3">
      <c r="A379" s="19" t="s">
        <v>364</v>
      </c>
      <c r="B379" s="20">
        <v>766376</v>
      </c>
      <c r="C379" s="21">
        <v>35</v>
      </c>
    </row>
    <row r="380" spans="1:3" x14ac:dyDescent="0.3">
      <c r="A380" s="19" t="s">
        <v>391</v>
      </c>
      <c r="B380" s="20">
        <v>780288</v>
      </c>
      <c r="C380" s="21">
        <v>39</v>
      </c>
    </row>
    <row r="381" spans="1:3" x14ac:dyDescent="0.3">
      <c r="A381" s="19" t="s">
        <v>365</v>
      </c>
      <c r="B381" s="20">
        <v>766378</v>
      </c>
      <c r="C381" s="21">
        <v>37</v>
      </c>
    </row>
    <row r="382" spans="1:3" x14ac:dyDescent="0.3">
      <c r="A382" s="19" t="s">
        <v>220</v>
      </c>
      <c r="B382" s="20">
        <v>600288</v>
      </c>
      <c r="C382" s="21">
        <v>33</v>
      </c>
    </row>
    <row r="383" spans="1:3" x14ac:dyDescent="0.3">
      <c r="A383" s="19" t="s">
        <v>90</v>
      </c>
      <c r="B383" s="20">
        <v>409580</v>
      </c>
      <c r="C383" s="21">
        <v>42</v>
      </c>
    </row>
    <row r="384" spans="1:3" x14ac:dyDescent="0.3">
      <c r="A384" s="19" t="s">
        <v>490</v>
      </c>
      <c r="B384" s="20">
        <v>961084</v>
      </c>
      <c r="C384" s="21">
        <v>39</v>
      </c>
    </row>
    <row r="385" spans="1:3" x14ac:dyDescent="0.3">
      <c r="A385" s="19" t="s">
        <v>14</v>
      </c>
      <c r="B385" s="20">
        <v>328200</v>
      </c>
      <c r="C385" s="21">
        <v>46</v>
      </c>
    </row>
    <row r="386" spans="1:3" x14ac:dyDescent="0.3">
      <c r="A386" s="19" t="s">
        <v>130</v>
      </c>
      <c r="B386" s="20">
        <v>440286</v>
      </c>
      <c r="C386" s="21">
        <v>33</v>
      </c>
    </row>
    <row r="387" spans="1:3" x14ac:dyDescent="0.3">
      <c r="A387" s="19" t="s">
        <v>249</v>
      </c>
      <c r="B387" s="20">
        <v>621229</v>
      </c>
      <c r="C387" s="21">
        <v>38</v>
      </c>
    </row>
    <row r="388" spans="1:3" x14ac:dyDescent="0.3">
      <c r="A388" s="19" t="s">
        <v>99</v>
      </c>
      <c r="B388" s="20">
        <v>424778</v>
      </c>
      <c r="C388" s="21">
        <v>28</v>
      </c>
    </row>
    <row r="389" spans="1:3" x14ac:dyDescent="0.3">
      <c r="A389" s="19" t="s">
        <v>282</v>
      </c>
      <c r="B389" s="20">
        <v>660276</v>
      </c>
      <c r="C389" s="21">
        <v>38</v>
      </c>
    </row>
    <row r="390" spans="1:3" x14ac:dyDescent="0.3">
      <c r="A390" s="19" t="s">
        <v>453</v>
      </c>
      <c r="B390" s="20">
        <v>900280</v>
      </c>
      <c r="C390" s="21">
        <v>47</v>
      </c>
    </row>
    <row r="391" spans="1:3" x14ac:dyDescent="0.3">
      <c r="A391" s="19" t="s">
        <v>464</v>
      </c>
      <c r="B391" s="20">
        <v>905182</v>
      </c>
      <c r="C391" s="21">
        <v>37</v>
      </c>
    </row>
    <row r="392" spans="1:3" x14ac:dyDescent="0.3">
      <c r="A392" s="19" t="s">
        <v>478</v>
      </c>
      <c r="B392" s="20">
        <v>941680</v>
      </c>
      <c r="C392" s="21">
        <v>43</v>
      </c>
    </row>
    <row r="393" spans="1:3" x14ac:dyDescent="0.3">
      <c r="A393" s="19" t="s">
        <v>246</v>
      </c>
      <c r="B393" s="20">
        <v>620290</v>
      </c>
      <c r="C393" s="21">
        <v>40</v>
      </c>
    </row>
    <row r="394" spans="1:3" x14ac:dyDescent="0.3">
      <c r="A394" s="19" t="s">
        <v>396</v>
      </c>
      <c r="B394" s="20">
        <v>781890</v>
      </c>
      <c r="C394" s="21">
        <v>42</v>
      </c>
    </row>
    <row r="395" spans="1:3" x14ac:dyDescent="0.3">
      <c r="A395" s="19" t="s">
        <v>366</v>
      </c>
      <c r="B395" s="20">
        <v>766380</v>
      </c>
      <c r="C395" s="21">
        <v>40</v>
      </c>
    </row>
    <row r="396" spans="1:3" x14ac:dyDescent="0.3">
      <c r="A396" s="19" t="s">
        <v>28</v>
      </c>
      <c r="B396" s="20">
        <v>321084</v>
      </c>
      <c r="C396" s="21">
        <v>32</v>
      </c>
    </row>
    <row r="397" spans="1:3" x14ac:dyDescent="0.3">
      <c r="A397" s="19" t="s">
        <v>287</v>
      </c>
      <c r="B397" s="20">
        <v>661037</v>
      </c>
      <c r="C397" s="21">
        <v>38</v>
      </c>
    </row>
    <row r="398" spans="1:3" x14ac:dyDescent="0.3">
      <c r="A398" s="19" t="s">
        <v>108</v>
      </c>
      <c r="B398" s="20">
        <v>427580</v>
      </c>
      <c r="C398" s="21">
        <v>35</v>
      </c>
    </row>
    <row r="399" spans="1:3" x14ac:dyDescent="0.3">
      <c r="A399" s="19" t="s">
        <v>170</v>
      </c>
      <c r="B399" s="20">
        <v>500288</v>
      </c>
      <c r="C399" s="21">
        <v>38</v>
      </c>
    </row>
    <row r="400" spans="1:3" x14ac:dyDescent="0.3">
      <c r="A400" s="19" t="s">
        <v>91</v>
      </c>
      <c r="B400" s="20">
        <v>409584</v>
      </c>
      <c r="C400" s="21">
        <v>41</v>
      </c>
    </row>
    <row r="401" spans="1:3" x14ac:dyDescent="0.3">
      <c r="A401" s="19" t="s">
        <v>392</v>
      </c>
      <c r="B401" s="20">
        <v>780292</v>
      </c>
      <c r="C401" s="21">
        <v>31</v>
      </c>
    </row>
    <row r="402" spans="1:3" x14ac:dyDescent="0.3">
      <c r="A402" s="19" t="s">
        <v>15</v>
      </c>
      <c r="B402" s="20">
        <v>809600</v>
      </c>
      <c r="C402" s="21">
        <v>30</v>
      </c>
    </row>
    <row r="403" spans="1:3" x14ac:dyDescent="0.3">
      <c r="A403" s="19" t="s">
        <v>171</v>
      </c>
      <c r="B403" s="20">
        <v>500290</v>
      </c>
      <c r="C403" s="21">
        <v>37</v>
      </c>
    </row>
    <row r="404" spans="1:3" x14ac:dyDescent="0.3">
      <c r="A404" s="19" t="s">
        <v>109</v>
      </c>
      <c r="B404" s="20">
        <v>427582</v>
      </c>
      <c r="C404" s="21">
        <v>37</v>
      </c>
    </row>
    <row r="405" spans="1:3" x14ac:dyDescent="0.3">
      <c r="A405" s="19" t="s">
        <v>440</v>
      </c>
      <c r="B405" s="20">
        <v>880286</v>
      </c>
      <c r="C405" s="21">
        <v>40</v>
      </c>
    </row>
    <row r="406" spans="1:3" x14ac:dyDescent="0.3">
      <c r="A406" s="19" t="s">
        <v>393</v>
      </c>
      <c r="B406" s="20">
        <v>780294</v>
      </c>
      <c r="C406" s="21">
        <v>26</v>
      </c>
    </row>
    <row r="407" spans="1:3" x14ac:dyDescent="0.3">
      <c r="A407" s="19" t="s">
        <v>29</v>
      </c>
      <c r="B407" s="20">
        <v>321086</v>
      </c>
      <c r="C407" s="21">
        <v>32</v>
      </c>
    </row>
    <row r="408" spans="1:3" x14ac:dyDescent="0.3">
      <c r="A408" s="19" t="s">
        <v>343</v>
      </c>
      <c r="B408" s="20">
        <v>740288</v>
      </c>
      <c r="C408" s="21">
        <v>39</v>
      </c>
    </row>
    <row r="409" spans="1:3" x14ac:dyDescent="0.3">
      <c r="A409" s="19" t="s">
        <v>71</v>
      </c>
      <c r="B409" s="20">
        <v>381678</v>
      </c>
      <c r="C409" s="21">
        <v>30</v>
      </c>
    </row>
    <row r="410" spans="1:3" x14ac:dyDescent="0.3">
      <c r="A410" s="19" t="s">
        <v>359</v>
      </c>
      <c r="B410" s="20">
        <v>761282</v>
      </c>
      <c r="C410" s="21">
        <v>37</v>
      </c>
    </row>
    <row r="411" spans="1:3" x14ac:dyDescent="0.3">
      <c r="A411" s="19" t="s">
        <v>230</v>
      </c>
      <c r="B411" s="20">
        <v>601090</v>
      </c>
      <c r="C411" s="21">
        <v>31</v>
      </c>
    </row>
    <row r="412" spans="1:3" x14ac:dyDescent="0.3">
      <c r="A412" s="19" t="s">
        <v>131</v>
      </c>
      <c r="B412" s="20">
        <v>440288</v>
      </c>
      <c r="C412" s="21">
        <v>33</v>
      </c>
    </row>
    <row r="413" spans="1:3" x14ac:dyDescent="0.3">
      <c r="A413" s="19" t="s">
        <v>181</v>
      </c>
      <c r="B413" s="20">
        <v>540282</v>
      </c>
      <c r="C413" s="21">
        <v>51</v>
      </c>
    </row>
    <row r="414" spans="1:3" x14ac:dyDescent="0.3">
      <c r="A414" s="19" t="s">
        <v>86</v>
      </c>
      <c r="B414" s="20">
        <v>407788</v>
      </c>
      <c r="C414" s="21">
        <v>66</v>
      </c>
    </row>
    <row r="415" spans="1:3" x14ac:dyDescent="0.3">
      <c r="A415" s="19" t="s">
        <v>140</v>
      </c>
      <c r="B415" s="20">
        <v>440890</v>
      </c>
      <c r="C415" s="21">
        <v>31</v>
      </c>
    </row>
    <row r="416" spans="1:3" x14ac:dyDescent="0.3">
      <c r="A416" s="19" t="s">
        <v>231</v>
      </c>
      <c r="B416" s="20">
        <v>601092</v>
      </c>
      <c r="C416" s="21">
        <v>35</v>
      </c>
    </row>
    <row r="417" spans="1:3" x14ac:dyDescent="0.3">
      <c r="A417" s="19" t="s">
        <v>235</v>
      </c>
      <c r="B417" s="20">
        <v>604394</v>
      </c>
      <c r="C417" s="21">
        <v>30</v>
      </c>
    </row>
    <row r="418" spans="1:3" x14ac:dyDescent="0.3">
      <c r="A418" s="19" t="s">
        <v>421</v>
      </c>
      <c r="B418" s="20">
        <v>840288</v>
      </c>
      <c r="C418" s="21">
        <v>47</v>
      </c>
    </row>
    <row r="419" spans="1:3" x14ac:dyDescent="0.3">
      <c r="A419" s="19" t="s">
        <v>72</v>
      </c>
      <c r="B419" s="20">
        <v>381682</v>
      </c>
      <c r="C419" s="21">
        <v>36</v>
      </c>
    </row>
    <row r="420" spans="1:3" x14ac:dyDescent="0.3">
      <c r="A420" s="19" t="s">
        <v>132</v>
      </c>
      <c r="B420" s="20">
        <v>440292</v>
      </c>
      <c r="C420" s="21">
        <v>35</v>
      </c>
    </row>
    <row r="421" spans="1:3" x14ac:dyDescent="0.3">
      <c r="A421" s="19" t="s">
        <v>260</v>
      </c>
      <c r="B421" s="20">
        <v>640888</v>
      </c>
      <c r="C421" s="21">
        <v>44</v>
      </c>
    </row>
    <row r="422" spans="1:3" x14ac:dyDescent="0.3">
      <c r="A422" s="19" t="s">
        <v>115</v>
      </c>
      <c r="B422" s="20">
        <v>429386</v>
      </c>
      <c r="C422" s="21">
        <v>32</v>
      </c>
    </row>
    <row r="423" spans="1:3" x14ac:dyDescent="0.3">
      <c r="A423" s="19" t="s">
        <v>344</v>
      </c>
      <c r="B423" s="20">
        <v>740292</v>
      </c>
      <c r="C423" s="21">
        <v>37</v>
      </c>
    </row>
    <row r="424" spans="1:3" x14ac:dyDescent="0.3">
      <c r="A424" s="19" t="s">
        <v>511</v>
      </c>
      <c r="B424" s="20">
        <v>980266</v>
      </c>
      <c r="C424" s="21">
        <v>40</v>
      </c>
    </row>
    <row r="425" spans="1:3" x14ac:dyDescent="0.3">
      <c r="A425" s="19" t="s">
        <v>159</v>
      </c>
      <c r="B425" s="20">
        <v>468988</v>
      </c>
      <c r="C425" s="21">
        <v>59</v>
      </c>
    </row>
    <row r="426" spans="1:3" x14ac:dyDescent="0.3">
      <c r="A426" s="19" t="s">
        <v>66</v>
      </c>
      <c r="B426" s="20">
        <v>380286</v>
      </c>
      <c r="C426" s="21">
        <v>34</v>
      </c>
    </row>
    <row r="427" spans="1:3" x14ac:dyDescent="0.3">
      <c r="A427" s="19" t="s">
        <v>172</v>
      </c>
      <c r="B427" s="20">
        <v>500294</v>
      </c>
      <c r="C427" s="21">
        <v>37</v>
      </c>
    </row>
    <row r="428" spans="1:3" x14ac:dyDescent="0.3">
      <c r="A428" s="19" t="s">
        <v>345</v>
      </c>
      <c r="B428" s="20">
        <v>740625</v>
      </c>
      <c r="C428" s="21">
        <v>37</v>
      </c>
    </row>
    <row r="429" spans="1:3" x14ac:dyDescent="0.3">
      <c r="A429" s="19" t="s">
        <v>346</v>
      </c>
      <c r="B429" s="20">
        <v>741029</v>
      </c>
      <c r="C429" s="21">
        <v>31</v>
      </c>
    </row>
    <row r="430" spans="1:3" x14ac:dyDescent="0.3">
      <c r="A430" s="19" t="s">
        <v>57</v>
      </c>
      <c r="B430" s="20">
        <v>360884</v>
      </c>
      <c r="C430" s="21">
        <v>37</v>
      </c>
    </row>
    <row r="431" spans="1:3" x14ac:dyDescent="0.3">
      <c r="A431" s="19" t="s">
        <v>497</v>
      </c>
      <c r="B431" s="20">
        <v>964784</v>
      </c>
      <c r="C431" s="21">
        <v>40</v>
      </c>
    </row>
    <row r="432" spans="1:3" x14ac:dyDescent="0.3">
      <c r="A432" s="19" t="s">
        <v>454</v>
      </c>
      <c r="B432" s="20">
        <v>900284</v>
      </c>
      <c r="C432" s="21">
        <v>43</v>
      </c>
    </row>
    <row r="433" spans="1:3" x14ac:dyDescent="0.3">
      <c r="A433" s="19" t="s">
        <v>360</v>
      </c>
      <c r="B433" s="20">
        <v>761286</v>
      </c>
      <c r="C433" s="21">
        <v>35</v>
      </c>
    </row>
    <row r="434" spans="1:3" x14ac:dyDescent="0.3">
      <c r="A434" s="19" t="s">
        <v>247</v>
      </c>
      <c r="B434" s="20">
        <v>620292</v>
      </c>
      <c r="C434" s="21">
        <v>40</v>
      </c>
    </row>
    <row r="435" spans="1:3" x14ac:dyDescent="0.3">
      <c r="A435" s="19" t="s">
        <v>512</v>
      </c>
      <c r="B435" s="20">
        <v>980270</v>
      </c>
      <c r="C435" s="21">
        <v>39</v>
      </c>
    </row>
    <row r="436" spans="1:3" x14ac:dyDescent="0.3">
      <c r="A436" s="19" t="s">
        <v>155</v>
      </c>
      <c r="B436" s="20">
        <v>460890</v>
      </c>
      <c r="C436" s="21">
        <v>45</v>
      </c>
    </row>
    <row r="437" spans="1:3" x14ac:dyDescent="0.3">
      <c r="A437" s="19" t="s">
        <v>283</v>
      </c>
      <c r="B437" s="20">
        <v>660280</v>
      </c>
      <c r="C437" s="21">
        <v>39</v>
      </c>
    </row>
    <row r="438" spans="1:3" x14ac:dyDescent="0.3">
      <c r="A438" s="19" t="s">
        <v>368</v>
      </c>
      <c r="B438" s="20">
        <v>769190</v>
      </c>
      <c r="C438" s="21">
        <v>36</v>
      </c>
    </row>
    <row r="439" spans="1:3" x14ac:dyDescent="0.3">
      <c r="A439" s="19" t="s">
        <v>513</v>
      </c>
      <c r="B439" s="20">
        <v>980274</v>
      </c>
      <c r="C439" s="21">
        <v>34</v>
      </c>
    </row>
    <row r="440" spans="1:3" x14ac:dyDescent="0.3">
      <c r="A440" s="19" t="s">
        <v>514</v>
      </c>
      <c r="B440" s="20">
        <v>980278</v>
      </c>
      <c r="C440" s="21">
        <v>36</v>
      </c>
    </row>
    <row r="441" spans="1:3" x14ac:dyDescent="0.3">
      <c r="A441" s="19" t="s">
        <v>221</v>
      </c>
      <c r="B441" s="20">
        <v>600296</v>
      </c>
      <c r="C441" s="21">
        <v>30</v>
      </c>
    </row>
    <row r="442" spans="1:3" x14ac:dyDescent="0.3">
      <c r="A442" s="19" t="s">
        <v>133</v>
      </c>
      <c r="B442" s="20">
        <v>440294</v>
      </c>
      <c r="C442" s="21">
        <v>37</v>
      </c>
    </row>
    <row r="443" spans="1:3" x14ac:dyDescent="0.3">
      <c r="A443" s="19" t="s">
        <v>422</v>
      </c>
      <c r="B443" s="20">
        <v>840292</v>
      </c>
      <c r="C443" s="21">
        <v>48</v>
      </c>
    </row>
    <row r="444" spans="1:3" x14ac:dyDescent="0.3">
      <c r="A444" s="19" t="s">
        <v>485</v>
      </c>
      <c r="B444" s="20">
        <v>960288</v>
      </c>
      <c r="C444" s="21">
        <v>42</v>
      </c>
    </row>
    <row r="445" spans="1:3" x14ac:dyDescent="0.3">
      <c r="A445" s="19" t="s">
        <v>278</v>
      </c>
      <c r="B445" s="20">
        <v>649392</v>
      </c>
      <c r="C445" s="21">
        <v>37</v>
      </c>
    </row>
    <row r="446" spans="1:3" x14ac:dyDescent="0.3">
      <c r="A446" s="19" t="s">
        <v>94</v>
      </c>
      <c r="B446" s="20">
        <v>420290</v>
      </c>
      <c r="C446" s="21">
        <v>35</v>
      </c>
    </row>
    <row r="447" spans="1:3" x14ac:dyDescent="0.3">
      <c r="A447" s="19" t="s">
        <v>441</v>
      </c>
      <c r="B447" s="20">
        <v>880292</v>
      </c>
      <c r="C447" s="21">
        <v>39</v>
      </c>
    </row>
    <row r="448" spans="1:3" x14ac:dyDescent="0.3">
      <c r="A448" s="19" t="s">
        <v>182</v>
      </c>
      <c r="B448" s="20">
        <v>540286</v>
      </c>
      <c r="C448" s="21">
        <v>37</v>
      </c>
    </row>
    <row r="449" spans="1:3" x14ac:dyDescent="0.3">
      <c r="A449" s="19" t="s">
        <v>469</v>
      </c>
      <c r="B449" s="20">
        <v>940288</v>
      </c>
      <c r="C449" s="21">
        <v>38</v>
      </c>
    </row>
    <row r="450" spans="1:3" x14ac:dyDescent="0.3">
      <c r="A450" s="19" t="s">
        <v>92</v>
      </c>
      <c r="B450" s="20">
        <v>409590</v>
      </c>
      <c r="C450" s="21">
        <v>39</v>
      </c>
    </row>
    <row r="451" spans="1:3" x14ac:dyDescent="0.3">
      <c r="A451" s="19" t="s">
        <v>502</v>
      </c>
      <c r="B451" s="20">
        <v>967190</v>
      </c>
      <c r="C451" s="21">
        <v>41</v>
      </c>
    </row>
    <row r="452" spans="1:3" x14ac:dyDescent="0.3">
      <c r="A452" s="19" t="s">
        <v>442</v>
      </c>
      <c r="B452" s="20">
        <v>880294</v>
      </c>
      <c r="C452" s="21">
        <v>41</v>
      </c>
    </row>
    <row r="453" spans="1:3" x14ac:dyDescent="0.3">
      <c r="A453" s="19" t="s">
        <v>332</v>
      </c>
      <c r="B453" s="20">
        <v>701894</v>
      </c>
      <c r="C453" s="21">
        <v>37</v>
      </c>
    </row>
    <row r="454" spans="1:3" x14ac:dyDescent="0.3">
      <c r="A454" s="19" t="s">
        <v>207</v>
      </c>
      <c r="B454" s="20">
        <v>566994</v>
      </c>
      <c r="C454" s="21">
        <v>35</v>
      </c>
    </row>
    <row r="455" spans="1:3" x14ac:dyDescent="0.3">
      <c r="A455" s="19" t="s">
        <v>479</v>
      </c>
      <c r="B455" s="20">
        <v>941690</v>
      </c>
      <c r="C455" s="21">
        <v>39</v>
      </c>
    </row>
    <row r="456" spans="1:3" x14ac:dyDescent="0.3">
      <c r="A456" s="19" t="s">
        <v>459</v>
      </c>
      <c r="B456" s="20">
        <v>901288</v>
      </c>
      <c r="C456" s="21">
        <v>40</v>
      </c>
    </row>
    <row r="457" spans="1:3" x14ac:dyDescent="0.3">
      <c r="A457" s="19" t="s">
        <v>369</v>
      </c>
      <c r="B457" s="20">
        <v>769194</v>
      </c>
      <c r="C457" s="21">
        <v>39</v>
      </c>
    </row>
    <row r="458" spans="1:3" x14ac:dyDescent="0.3">
      <c r="A458" s="19" t="s">
        <v>248</v>
      </c>
      <c r="B458" s="20">
        <v>620296</v>
      </c>
      <c r="C458" s="21">
        <v>37</v>
      </c>
    </row>
    <row r="459" spans="1:3" x14ac:dyDescent="0.3">
      <c r="A459" s="19" t="s">
        <v>515</v>
      </c>
      <c r="B459" s="20">
        <v>980284</v>
      </c>
      <c r="C459" s="21">
        <v>41</v>
      </c>
    </row>
    <row r="460" spans="1:3" x14ac:dyDescent="0.3">
      <c r="A460" s="19" t="s">
        <v>503</v>
      </c>
      <c r="B460" s="20">
        <v>967192</v>
      </c>
      <c r="C460" s="21">
        <v>40</v>
      </c>
    </row>
    <row r="461" spans="1:3" x14ac:dyDescent="0.3">
      <c r="A461" s="19" t="s">
        <v>151</v>
      </c>
      <c r="B461" s="20">
        <v>460825</v>
      </c>
      <c r="C461" s="21">
        <v>52</v>
      </c>
    </row>
    <row r="462" spans="1:3" x14ac:dyDescent="0.3">
      <c r="A462" s="19" t="s">
        <v>52</v>
      </c>
      <c r="B462" s="20">
        <v>360288</v>
      </c>
      <c r="C462" s="21">
        <v>25</v>
      </c>
    </row>
    <row r="463" spans="1:3" x14ac:dyDescent="0.3">
      <c r="A463" s="19" t="s">
        <v>116</v>
      </c>
      <c r="B463" s="20">
        <v>429392</v>
      </c>
      <c r="C463" s="21">
        <v>30</v>
      </c>
    </row>
    <row r="464" spans="1:3" x14ac:dyDescent="0.3">
      <c r="A464" s="19" t="s">
        <v>261</v>
      </c>
      <c r="B464" s="20">
        <v>640894</v>
      </c>
      <c r="C464" s="21">
        <v>35</v>
      </c>
    </row>
    <row r="465" spans="1:3" x14ac:dyDescent="0.3">
      <c r="A465" s="19" t="s">
        <v>134</v>
      </c>
      <c r="B465" s="20">
        <v>440296</v>
      </c>
      <c r="C465" s="21">
        <v>34</v>
      </c>
    </row>
    <row r="466" spans="1:3" x14ac:dyDescent="0.3">
      <c r="A466" s="19" t="s">
        <v>84</v>
      </c>
      <c r="B466" s="20">
        <v>400292</v>
      </c>
      <c r="C466" s="21">
        <v>43</v>
      </c>
    </row>
    <row r="467" spans="1:3" x14ac:dyDescent="0.3">
      <c r="A467" s="19" t="s">
        <v>67</v>
      </c>
      <c r="B467" s="20">
        <v>380290</v>
      </c>
      <c r="C467" s="21">
        <v>33</v>
      </c>
    </row>
    <row r="468" spans="1:3" x14ac:dyDescent="0.3">
      <c r="A468" s="19" t="s">
        <v>93</v>
      </c>
      <c r="B468" s="20">
        <v>409594</v>
      </c>
      <c r="C468" s="21">
        <v>36</v>
      </c>
    </row>
    <row r="469" spans="1:3" x14ac:dyDescent="0.3">
      <c r="A469" s="19" t="s">
        <v>73</v>
      </c>
      <c r="B469" s="20">
        <v>381692</v>
      </c>
      <c r="C469" s="21">
        <v>33</v>
      </c>
    </row>
    <row r="470" spans="1:3" x14ac:dyDescent="0.3">
      <c r="A470" s="19" t="s">
        <v>106</v>
      </c>
      <c r="B470" s="20">
        <v>427394</v>
      </c>
      <c r="C470" s="21">
        <v>35</v>
      </c>
    </row>
    <row r="471" spans="1:3" x14ac:dyDescent="0.3">
      <c r="A471" s="19" t="s">
        <v>328</v>
      </c>
      <c r="B471" s="20">
        <v>700296</v>
      </c>
      <c r="C471" s="21">
        <v>31</v>
      </c>
    </row>
    <row r="472" spans="1:3" x14ac:dyDescent="0.3">
      <c r="A472" s="19" t="s">
        <v>394</v>
      </c>
      <c r="B472" s="20">
        <v>780296</v>
      </c>
      <c r="C472" s="21">
        <v>31</v>
      </c>
    </row>
    <row r="473" spans="1:3" x14ac:dyDescent="0.3">
      <c r="A473" s="19" t="s">
        <v>267</v>
      </c>
      <c r="B473" s="20">
        <v>641496</v>
      </c>
      <c r="C473" s="21">
        <v>39</v>
      </c>
    </row>
    <row r="474" spans="1:3" x14ac:dyDescent="0.3">
      <c r="A474" s="19" t="s">
        <v>284</v>
      </c>
      <c r="B474" s="20">
        <v>660284</v>
      </c>
      <c r="C474" s="21">
        <v>38</v>
      </c>
    </row>
    <row r="475" spans="1:3" x14ac:dyDescent="0.3">
      <c r="A475" s="19" t="s">
        <v>466</v>
      </c>
      <c r="B475" s="20">
        <v>905790</v>
      </c>
      <c r="C475" s="21">
        <v>40</v>
      </c>
    </row>
    <row r="476" spans="1:3" x14ac:dyDescent="0.3">
      <c r="A476" s="19" t="s">
        <v>199</v>
      </c>
      <c r="B476" s="20">
        <v>561835</v>
      </c>
      <c r="C476" s="21">
        <v>34</v>
      </c>
    </row>
    <row r="477" spans="1:3" x14ac:dyDescent="0.3">
      <c r="A477" s="19" t="s">
        <v>87</v>
      </c>
      <c r="B477" s="20">
        <v>407796</v>
      </c>
      <c r="C477" s="21">
        <v>63</v>
      </c>
    </row>
    <row r="478" spans="1:3" x14ac:dyDescent="0.3">
      <c r="A478" s="19" t="s">
        <v>32</v>
      </c>
      <c r="B478" s="20">
        <v>321492</v>
      </c>
      <c r="C478" s="21">
        <v>33</v>
      </c>
    </row>
    <row r="479" spans="1:3" x14ac:dyDescent="0.3">
      <c r="A479" s="19" t="s">
        <v>470</v>
      </c>
      <c r="B479" s="20">
        <v>940292</v>
      </c>
      <c r="C479" s="21">
        <v>41</v>
      </c>
    </row>
    <row r="480" spans="1:3" x14ac:dyDescent="0.3">
      <c r="A480" s="19" t="s">
        <v>183</v>
      </c>
      <c r="B480" s="20">
        <v>540290</v>
      </c>
      <c r="C480" s="21">
        <v>57</v>
      </c>
    </row>
    <row r="481" spans="1:3" x14ac:dyDescent="0.3">
      <c r="A481" s="19" t="s">
        <v>494</v>
      </c>
      <c r="B481" s="20">
        <v>961694</v>
      </c>
      <c r="C481" s="21">
        <v>38</v>
      </c>
    </row>
    <row r="482" spans="1:3" x14ac:dyDescent="0.3">
      <c r="A482" s="19" t="s">
        <v>397</v>
      </c>
      <c r="B482" s="20">
        <v>781898</v>
      </c>
      <c r="C482" s="21">
        <v>45</v>
      </c>
    </row>
    <row r="483" spans="1:3" x14ac:dyDescent="0.3">
      <c r="A483" s="19" t="s">
        <v>285</v>
      </c>
      <c r="B483" s="20">
        <v>660288</v>
      </c>
      <c r="C483" s="21">
        <v>39</v>
      </c>
    </row>
    <row r="484" spans="1:3" x14ac:dyDescent="0.3">
      <c r="A484" s="19" t="s">
        <v>443</v>
      </c>
      <c r="B484" s="20">
        <v>880296</v>
      </c>
      <c r="C484" s="21">
        <v>37</v>
      </c>
    </row>
    <row r="485" spans="1:3" x14ac:dyDescent="0.3">
      <c r="A485" s="19" t="s">
        <v>184</v>
      </c>
      <c r="B485" s="20">
        <v>540292</v>
      </c>
      <c r="C485" s="21">
        <v>58</v>
      </c>
    </row>
    <row r="486" spans="1:3" x14ac:dyDescent="0.3">
      <c r="A486" s="19" t="s">
        <v>58</v>
      </c>
      <c r="B486" s="20">
        <v>360890</v>
      </c>
      <c r="C486" s="21">
        <v>38</v>
      </c>
    </row>
    <row r="487" spans="1:3" x14ac:dyDescent="0.3">
      <c r="A487" s="19" t="s">
        <v>272</v>
      </c>
      <c r="B487" s="20">
        <v>641698</v>
      </c>
      <c r="C487" s="21">
        <v>37</v>
      </c>
    </row>
    <row r="488" spans="1:3" x14ac:dyDescent="0.3">
      <c r="A488" s="19" t="s">
        <v>135</v>
      </c>
      <c r="B488" s="20">
        <v>440298</v>
      </c>
      <c r="C488" s="21">
        <v>38</v>
      </c>
    </row>
    <row r="489" spans="1:3" x14ac:dyDescent="0.3">
      <c r="A489" s="19" t="s">
        <v>68</v>
      </c>
      <c r="B489" s="20">
        <v>380294</v>
      </c>
      <c r="C489" s="21">
        <v>30</v>
      </c>
    </row>
    <row r="490" spans="1:3" x14ac:dyDescent="0.3">
      <c r="A490" s="19" t="s">
        <v>208</v>
      </c>
      <c r="B490" s="20">
        <v>566996</v>
      </c>
      <c r="C490" s="21">
        <v>36</v>
      </c>
    </row>
    <row r="491" spans="1:3" x14ac:dyDescent="0.3">
      <c r="A491" s="19" t="s">
        <v>156</v>
      </c>
      <c r="B491" s="20">
        <v>460894</v>
      </c>
      <c r="C491" s="21">
        <v>45</v>
      </c>
    </row>
    <row r="492" spans="1:3" x14ac:dyDescent="0.3">
      <c r="A492" s="19" t="s">
        <v>39</v>
      </c>
      <c r="B492" s="20">
        <v>327196</v>
      </c>
      <c r="C492" s="21">
        <v>35</v>
      </c>
    </row>
    <row r="493" spans="1:3" x14ac:dyDescent="0.3">
      <c r="A493" s="19" t="s">
        <v>185</v>
      </c>
      <c r="B493" s="20">
        <v>540296</v>
      </c>
      <c r="C493" s="21">
        <v>53</v>
      </c>
    </row>
    <row r="494" spans="1:3" x14ac:dyDescent="0.3">
      <c r="A494" s="19" t="s">
        <v>309</v>
      </c>
      <c r="B494" s="20">
        <v>681896</v>
      </c>
      <c r="C494" s="21">
        <v>29</v>
      </c>
    </row>
    <row r="495" spans="1:3" x14ac:dyDescent="0.3">
      <c r="A495" s="19" t="s">
        <v>460</v>
      </c>
      <c r="B495" s="20">
        <v>901292</v>
      </c>
      <c r="C495" s="21">
        <v>39</v>
      </c>
    </row>
    <row r="496" spans="1:3" x14ac:dyDescent="0.3">
      <c r="A496" s="19" t="s">
        <v>423</v>
      </c>
      <c r="B496" s="20">
        <v>840294</v>
      </c>
      <c r="C496" s="21">
        <v>46</v>
      </c>
    </row>
    <row r="497" spans="1:3" x14ac:dyDescent="0.3">
      <c r="A497" s="19" t="s">
        <v>195</v>
      </c>
      <c r="B497" s="20">
        <v>560298</v>
      </c>
      <c r="C497" s="21">
        <v>36</v>
      </c>
    </row>
    <row r="498" spans="1:3" x14ac:dyDescent="0.3">
      <c r="A498" s="19" t="s">
        <v>100</v>
      </c>
      <c r="B498" s="20">
        <v>424796</v>
      </c>
      <c r="C498" s="21">
        <v>32</v>
      </c>
    </row>
    <row r="499" spans="1:3" x14ac:dyDescent="0.3">
      <c r="A499" s="19" t="s">
        <v>150</v>
      </c>
      <c r="B499" s="20">
        <v>460298</v>
      </c>
      <c r="C499" s="21">
        <v>35</v>
      </c>
    </row>
    <row r="500" spans="1:3" x14ac:dyDescent="0.3">
      <c r="A500" s="19" t="s">
        <v>53</v>
      </c>
      <c r="B500" s="20">
        <v>360294</v>
      </c>
      <c r="C500" s="21">
        <v>29</v>
      </c>
    </row>
    <row r="501" spans="1:3" x14ac:dyDescent="0.3">
      <c r="A501" s="19" t="s">
        <v>461</v>
      </c>
      <c r="B501" s="20">
        <v>901294</v>
      </c>
      <c r="C501" s="21">
        <v>42</v>
      </c>
    </row>
    <row r="502" spans="1:3" x14ac:dyDescent="0.3">
      <c r="A502" s="19" t="s">
        <v>455</v>
      </c>
      <c r="B502" s="20">
        <v>900296</v>
      </c>
      <c r="C502" s="21">
        <v>35</v>
      </c>
    </row>
    <row r="503" spans="1:3" x14ac:dyDescent="0.3">
      <c r="A503" s="19" t="s">
        <v>54</v>
      </c>
      <c r="B503" s="20">
        <v>360296</v>
      </c>
      <c r="C503" s="21">
        <v>30</v>
      </c>
    </row>
    <row r="504" spans="1:3" x14ac:dyDescent="0.3">
      <c r="A504" s="19" t="s">
        <v>486</v>
      </c>
      <c r="B504" s="20">
        <v>960296</v>
      </c>
      <c r="C504" s="21">
        <v>22</v>
      </c>
    </row>
    <row r="505" spans="1:3" x14ac:dyDescent="0.3">
      <c r="A505" s="19" t="s">
        <v>424</v>
      </c>
      <c r="B505" s="20">
        <v>840296</v>
      </c>
      <c r="C505" s="21">
        <v>43</v>
      </c>
    </row>
    <row r="506" spans="1:3" x14ac:dyDescent="0.3">
      <c r="A506" s="19" t="s">
        <v>516</v>
      </c>
      <c r="B506" s="20">
        <v>980290</v>
      </c>
      <c r="C506" s="21">
        <v>40</v>
      </c>
    </row>
    <row r="507" spans="1:3" x14ac:dyDescent="0.3">
      <c r="A507" s="19" t="s">
        <v>517</v>
      </c>
      <c r="B507" s="20">
        <v>980294</v>
      </c>
      <c r="C507" s="21">
        <v>39</v>
      </c>
    </row>
    <row r="508" spans="1:3" x14ac:dyDescent="0.3">
      <c r="A508" s="19" t="s">
        <v>102</v>
      </c>
      <c r="B508" s="20">
        <v>425798</v>
      </c>
      <c r="C508" s="21">
        <v>30</v>
      </c>
    </row>
    <row r="509" spans="1:3" x14ac:dyDescent="0.3">
      <c r="A509" s="19" t="s">
        <v>425</v>
      </c>
      <c r="B509" s="20">
        <v>840298</v>
      </c>
      <c r="C509" s="21">
        <v>27</v>
      </c>
    </row>
    <row r="510" spans="1:3" x14ac:dyDescent="0.3">
      <c r="A510" s="19" t="s">
        <v>471</v>
      </c>
      <c r="B510" s="20">
        <v>940296</v>
      </c>
      <c r="C510" s="21">
        <v>34</v>
      </c>
    </row>
    <row r="511" spans="1:3" x14ac:dyDescent="0.3">
      <c r="A511" s="19" t="s">
        <v>314</v>
      </c>
      <c r="B511" s="20">
        <v>684998</v>
      </c>
      <c r="C511" s="21">
        <v>30</v>
      </c>
    </row>
    <row r="512" spans="1:3" x14ac:dyDescent="0.3">
      <c r="A512" s="19" t="s">
        <v>74</v>
      </c>
      <c r="B512" s="20">
        <v>381698</v>
      </c>
      <c r="C512" s="21">
        <v>20</v>
      </c>
    </row>
  </sheetData>
  <autoFilter ref="A1:C512" xr:uid="{00000000-0009-0000-0000-000002000000}"/>
  <sortState ref="A2:I514">
    <sortCondition ref="A2:A514"/>
  </sortState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LA 6 punktu aprēķins</vt:lpstr>
      <vt:lpstr>IKP uz 1 iedzīvotāju</vt:lpstr>
      <vt:lpstr>Zemes novērtējums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Irbe</dc:creator>
  <cp:lastModifiedBy>Mārtiņš Irbe</cp:lastModifiedBy>
  <cp:lastPrinted>2023-08-29T13:16:02Z</cp:lastPrinted>
  <dcterms:created xsi:type="dcterms:W3CDTF">2016-07-26T07:46:53Z</dcterms:created>
  <dcterms:modified xsi:type="dcterms:W3CDTF">2024-08-02T08:10:31Z</dcterms:modified>
</cp:coreProperties>
</file>